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795" windowWidth="15480" windowHeight="5445" tabRatio="916"/>
  </bookViews>
  <sheets>
    <sheet name="Sheet1" sheetId="27" r:id="rId1"/>
    <sheet name="인제처리장" sheetId="1" r:id="rId2"/>
    <sheet name="기린처리장" sheetId="2" r:id="rId3"/>
    <sheet name="용대처리장" sheetId="26" r:id="rId4"/>
    <sheet name="용대마을하수" sheetId="6" r:id="rId5"/>
    <sheet name="신남" sheetId="4" r:id="rId6"/>
    <sheet name="서화" sheetId="12" r:id="rId7"/>
    <sheet name="상남" sheetId="16" r:id="rId8"/>
    <sheet name="어론(절골)" sheetId="5" r:id="rId9"/>
    <sheet name="서리(양지말)" sheetId="11" r:id="rId10"/>
    <sheet name="고사리(텃말)" sheetId="13" r:id="rId11"/>
    <sheet name="월학(송학동)" sheetId="8" r:id="rId12"/>
    <sheet name="한계2리" sheetId="9" r:id="rId13"/>
    <sheet name="방동(도채동)" sheetId="15" r:id="rId14"/>
    <sheet name="한계(민박촌)" sheetId="10" r:id="rId15"/>
    <sheet name="군량밭" sheetId="14" r:id="rId16"/>
    <sheet name="월학(구미동)" sheetId="7" r:id="rId17"/>
    <sheet name="귀둔(양지말)" sheetId="20" r:id="rId18"/>
    <sheet name="귀둔(평동)" sheetId="21" r:id="rId19"/>
    <sheet name="신월리(안골)" sheetId="23" r:id="rId20"/>
    <sheet name="용대(구만동)" sheetId="24" r:id="rId21"/>
    <sheet name="관대리" sheetId="19" r:id="rId22"/>
    <sheet name="월학(사현동)" sheetId="25" r:id="rId23"/>
    <sheet name="가리산리" sheetId="18" r:id="rId24"/>
    <sheet name="덕산" sheetId="22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xlnm.Print_Area" localSheetId="23">가리산리!$A$1:$P$43</definedName>
    <definedName name="_xlnm.Print_Area" localSheetId="10">'고사리(텃말)'!$A$1:$P$43</definedName>
    <definedName name="_xlnm.Print_Area" localSheetId="21">관대리!$A$1:$P$43</definedName>
    <definedName name="_xlnm.Print_Area" localSheetId="15">군량밭!$A$1:$P$43</definedName>
    <definedName name="_xlnm.Print_Area" localSheetId="17">'귀둔(양지말)'!$A$1:$P$43</definedName>
    <definedName name="_xlnm.Print_Area" localSheetId="18">'귀둔(평동)'!$A$1:$P$43</definedName>
    <definedName name="_xlnm.Print_Area" localSheetId="2">기린처리장!$A$1:$P$43</definedName>
    <definedName name="_xlnm.Print_Area" localSheetId="24">덕산!$A$1:$P$43</definedName>
    <definedName name="_xlnm.Print_Area" localSheetId="13">'방동(도채동)'!$A$1:$P$43</definedName>
    <definedName name="_xlnm.Print_Area" localSheetId="7">상남!$A$1:$P$43</definedName>
    <definedName name="_xlnm.Print_Area" localSheetId="9">'서리(양지말)'!$A$1:$P$43</definedName>
    <definedName name="_xlnm.Print_Area" localSheetId="6">서화!$A$1:$P$43</definedName>
    <definedName name="_xlnm.Print_Area" localSheetId="5">신남!$A$1:$P$43</definedName>
    <definedName name="_xlnm.Print_Area" localSheetId="19">'신월리(안골)'!$A$1:$P$43</definedName>
    <definedName name="_xlnm.Print_Area" localSheetId="8">'어론(절골)'!$A$1:$P$43</definedName>
    <definedName name="_xlnm.Print_Area" localSheetId="20">'용대(구만동)'!$A$1:$P$43</definedName>
    <definedName name="_xlnm.Print_Area" localSheetId="4">용대마을하수!$A$1:$P$43</definedName>
    <definedName name="_xlnm.Print_Area" localSheetId="16">'월학(구미동)'!$A$1:$P$43</definedName>
    <definedName name="_xlnm.Print_Area" localSheetId="22">'월학(사현동)'!$A$1:$P$43</definedName>
    <definedName name="_xlnm.Print_Area" localSheetId="11">'월학(송학동)'!$A$1:$P$43</definedName>
    <definedName name="_xlnm.Print_Area" localSheetId="1">인제처리장!$A$1:$P$43</definedName>
    <definedName name="_xlnm.Print_Area" localSheetId="14">'한계(민박촌)'!$A$1:$P$43</definedName>
    <definedName name="_xlnm.Print_Area" localSheetId="12">한계2리!$A$1:$P$43</definedName>
  </definedNames>
  <calcPr calcId="114210"/>
</workbook>
</file>

<file path=xl/calcChain.xml><?xml version="1.0" encoding="utf-8"?>
<calcChain xmlns="http://schemas.openxmlformats.org/spreadsheetml/2006/main">
  <c r="C5" i="26"/>
  <c r="D5"/>
  <c r="E5"/>
  <c r="F5"/>
  <c r="G5"/>
  <c r="H5"/>
  <c r="I5"/>
  <c r="J5"/>
  <c r="K5"/>
  <c r="L5"/>
  <c r="M5"/>
  <c r="N5"/>
  <c r="O5"/>
  <c r="P5"/>
  <c r="C6"/>
  <c r="D6"/>
  <c r="E6"/>
  <c r="F6"/>
  <c r="G6"/>
  <c r="H6"/>
  <c r="I6"/>
  <c r="J6"/>
  <c r="K6"/>
  <c r="L6"/>
  <c r="M6"/>
  <c r="N6"/>
  <c r="O6"/>
  <c r="P6"/>
  <c r="C7"/>
  <c r="D7"/>
  <c r="E7"/>
  <c r="F7"/>
  <c r="G7"/>
  <c r="H7"/>
  <c r="I7"/>
  <c r="J7"/>
  <c r="K7"/>
  <c r="L7"/>
  <c r="M7"/>
  <c r="N7"/>
  <c r="O7"/>
  <c r="P7"/>
  <c r="D20"/>
  <c r="E20"/>
  <c r="F20"/>
  <c r="G20"/>
  <c r="H20"/>
  <c r="I20"/>
  <c r="K20"/>
  <c r="L20"/>
  <c r="M20"/>
  <c r="N20"/>
  <c r="O20"/>
  <c r="P20"/>
  <c r="D21"/>
  <c r="E21"/>
  <c r="F21"/>
  <c r="G21"/>
  <c r="H21"/>
  <c r="I21"/>
  <c r="K21"/>
  <c r="L21"/>
  <c r="M21"/>
  <c r="N21"/>
  <c r="O21"/>
  <c r="P21"/>
  <c r="D22"/>
  <c r="E22"/>
  <c r="F22"/>
  <c r="G22"/>
  <c r="H22"/>
  <c r="I22"/>
  <c r="K22"/>
  <c r="L22"/>
  <c r="M22"/>
  <c r="N22"/>
  <c r="O22"/>
  <c r="P22"/>
  <c r="D23"/>
  <c r="E23"/>
  <c r="F23"/>
  <c r="G23"/>
  <c r="H23"/>
  <c r="I23"/>
  <c r="K23"/>
  <c r="L23"/>
  <c r="M23"/>
  <c r="N23"/>
  <c r="O23"/>
  <c r="P23"/>
  <c r="D24"/>
  <c r="E24"/>
  <c r="F24"/>
  <c r="G24"/>
  <c r="H24"/>
  <c r="I24"/>
  <c r="K24"/>
  <c r="L24"/>
  <c r="M24"/>
  <c r="N24"/>
  <c r="O24"/>
  <c r="P24"/>
  <c r="D25"/>
  <c r="E25"/>
  <c r="F25"/>
  <c r="G25"/>
  <c r="H25"/>
  <c r="I25"/>
  <c r="K25"/>
  <c r="L25"/>
  <c r="M25"/>
  <c r="N25"/>
  <c r="O25"/>
  <c r="P25"/>
  <c r="D26"/>
  <c r="E26"/>
  <c r="F26"/>
  <c r="G26"/>
  <c r="H26"/>
  <c r="I26"/>
  <c r="K26"/>
  <c r="L26"/>
  <c r="M26"/>
  <c r="N26"/>
  <c r="O26"/>
  <c r="P26"/>
  <c r="D27"/>
  <c r="E27"/>
  <c r="F27"/>
  <c r="G27"/>
  <c r="H27"/>
  <c r="I27"/>
  <c r="K27"/>
  <c r="L27"/>
  <c r="M27"/>
  <c r="N27"/>
  <c r="O27"/>
  <c r="P27"/>
  <c r="D28"/>
  <c r="E28"/>
  <c r="F28"/>
  <c r="G28"/>
  <c r="H28"/>
  <c r="I28"/>
  <c r="K28"/>
  <c r="L28"/>
  <c r="M28"/>
  <c r="N28"/>
  <c r="O28"/>
  <c r="P28"/>
  <c r="C29"/>
  <c r="D29"/>
  <c r="E29"/>
  <c r="F29"/>
  <c r="G29"/>
  <c r="H29"/>
  <c r="I29"/>
  <c r="J29"/>
  <c r="K29"/>
  <c r="L29"/>
  <c r="M29"/>
  <c r="N29"/>
  <c r="O29"/>
  <c r="P29"/>
  <c r="C30"/>
  <c r="D30"/>
  <c r="E30"/>
  <c r="F30"/>
  <c r="G30"/>
  <c r="H30"/>
  <c r="I30"/>
  <c r="J30"/>
  <c r="K30"/>
  <c r="L30"/>
  <c r="M30"/>
  <c r="N30"/>
  <c r="O30"/>
  <c r="P30"/>
  <c r="C31"/>
  <c r="D31"/>
  <c r="E31"/>
  <c r="F31"/>
  <c r="G31"/>
  <c r="H31"/>
  <c r="I31"/>
  <c r="J31"/>
  <c r="K31"/>
  <c r="L31"/>
  <c r="M31"/>
  <c r="N31"/>
  <c r="O31"/>
  <c r="P31"/>
  <c r="C32"/>
  <c r="D32"/>
  <c r="E32"/>
  <c r="F32"/>
  <c r="G32"/>
  <c r="H32"/>
  <c r="I32"/>
  <c r="J32"/>
  <c r="K32"/>
  <c r="L32"/>
  <c r="M32"/>
  <c r="N32"/>
  <c r="O32"/>
  <c r="P32"/>
  <c r="C33"/>
  <c r="D33"/>
  <c r="E33"/>
  <c r="F33"/>
  <c r="G33"/>
  <c r="H33"/>
  <c r="I33"/>
  <c r="J33"/>
  <c r="K33"/>
  <c r="L33"/>
  <c r="M33"/>
  <c r="N33"/>
  <c r="O33"/>
  <c r="P33"/>
  <c r="C34"/>
  <c r="D34"/>
  <c r="E34"/>
  <c r="F34"/>
  <c r="G34"/>
  <c r="H34"/>
  <c r="I34"/>
  <c r="J34"/>
  <c r="K34"/>
  <c r="L34"/>
  <c r="M34"/>
  <c r="N34"/>
  <c r="O34"/>
  <c r="P34"/>
  <c r="C35"/>
  <c r="D35"/>
  <c r="E35"/>
  <c r="F35"/>
  <c r="G35"/>
  <c r="H35"/>
  <c r="I35"/>
  <c r="J35"/>
  <c r="K35"/>
  <c r="L35"/>
  <c r="M35"/>
  <c r="N35"/>
  <c r="O35"/>
  <c r="P35"/>
  <c r="C36"/>
  <c r="D36"/>
  <c r="E36"/>
  <c r="F36"/>
  <c r="G36"/>
  <c r="H36"/>
  <c r="I36"/>
  <c r="J36"/>
  <c r="K36"/>
  <c r="L36"/>
  <c r="M36"/>
  <c r="N36"/>
  <c r="O36"/>
  <c r="P36"/>
  <c r="C37"/>
  <c r="D37"/>
  <c r="E37"/>
  <c r="F37"/>
  <c r="G37"/>
  <c r="H37"/>
  <c r="I37"/>
  <c r="J37"/>
  <c r="K37"/>
  <c r="L37"/>
  <c r="M37"/>
  <c r="N37"/>
  <c r="O37"/>
  <c r="P37"/>
  <c r="C38"/>
  <c r="D38"/>
  <c r="E38"/>
  <c r="F38"/>
  <c r="G38"/>
  <c r="H38"/>
  <c r="I38"/>
  <c r="J38"/>
  <c r="K38"/>
  <c r="L38"/>
  <c r="M38"/>
  <c r="N38"/>
  <c r="O38"/>
  <c r="P38"/>
  <c r="C39"/>
  <c r="D39"/>
  <c r="E39"/>
  <c r="F39"/>
  <c r="G39"/>
  <c r="H39"/>
  <c r="I39"/>
  <c r="J39"/>
  <c r="K39"/>
  <c r="L39"/>
  <c r="M39"/>
  <c r="N39"/>
  <c r="O39"/>
  <c r="P39"/>
  <c r="C40"/>
  <c r="D40"/>
  <c r="E40"/>
  <c r="F40"/>
  <c r="G40"/>
  <c r="H40"/>
  <c r="I40"/>
  <c r="J40"/>
  <c r="K40"/>
  <c r="L40"/>
  <c r="M40"/>
  <c r="N40"/>
  <c r="O40"/>
  <c r="P40"/>
  <c r="C41"/>
  <c r="D41"/>
  <c r="E41"/>
  <c r="F41"/>
  <c r="G41"/>
  <c r="H41"/>
  <c r="I41"/>
  <c r="J41"/>
  <c r="K41"/>
  <c r="L41"/>
  <c r="M41"/>
  <c r="N41"/>
  <c r="O41"/>
  <c r="P41"/>
  <c r="C42"/>
  <c r="D42"/>
  <c r="E42"/>
  <c r="F42"/>
  <c r="G42"/>
  <c r="H42"/>
  <c r="I42"/>
  <c r="J42"/>
  <c r="K42"/>
  <c r="L42"/>
  <c r="M42"/>
  <c r="N42"/>
  <c r="O42"/>
  <c r="P42"/>
  <c r="C43"/>
  <c r="D43"/>
  <c r="E43"/>
  <c r="F43"/>
  <c r="G43"/>
  <c r="H43"/>
  <c r="I43"/>
  <c r="J43"/>
  <c r="K43"/>
  <c r="L43"/>
  <c r="M43"/>
  <c r="N43"/>
  <c r="O43"/>
  <c r="P43"/>
  <c r="P43" i="1"/>
  <c r="O43"/>
  <c r="N43"/>
  <c r="M43"/>
  <c r="L43"/>
  <c r="K43"/>
  <c r="J43"/>
  <c r="I43"/>
  <c r="H43"/>
  <c r="G43"/>
  <c r="F43"/>
  <c r="E43"/>
  <c r="D43"/>
  <c r="C43"/>
  <c r="P42"/>
  <c r="O42"/>
  <c r="N42"/>
  <c r="M42"/>
  <c r="L42"/>
  <c r="K42"/>
  <c r="J42"/>
  <c r="I42"/>
  <c r="H42"/>
  <c r="G42"/>
  <c r="F42"/>
  <c r="E42"/>
  <c r="D42"/>
  <c r="C42"/>
  <c r="P41"/>
  <c r="O41"/>
  <c r="N41"/>
  <c r="M41"/>
  <c r="L41"/>
  <c r="K41"/>
  <c r="J41"/>
  <c r="I41"/>
  <c r="H41"/>
  <c r="G41"/>
  <c r="F41"/>
  <c r="E41"/>
  <c r="D41"/>
  <c r="C41"/>
  <c r="P40"/>
  <c r="O40"/>
  <c r="N40"/>
  <c r="M40"/>
  <c r="L40"/>
  <c r="K40"/>
  <c r="J40"/>
  <c r="I40"/>
  <c r="H40"/>
  <c r="G40"/>
  <c r="F40"/>
  <c r="E40"/>
  <c r="D40"/>
  <c r="C40"/>
  <c r="P39"/>
  <c r="O39"/>
  <c r="N39"/>
  <c r="M39"/>
  <c r="L39"/>
  <c r="K39"/>
  <c r="J39"/>
  <c r="I39"/>
  <c r="H39"/>
  <c r="G39"/>
  <c r="F39"/>
  <c r="E39"/>
  <c r="D39"/>
  <c r="C39"/>
  <c r="P38"/>
  <c r="O38"/>
  <c r="N38"/>
  <c r="M38"/>
  <c r="L38"/>
  <c r="K38"/>
  <c r="J38"/>
  <c r="I38"/>
  <c r="H38"/>
  <c r="G38"/>
  <c r="F38"/>
  <c r="E38"/>
  <c r="D38"/>
  <c r="C38"/>
  <c r="P37"/>
  <c r="O37"/>
  <c r="N37"/>
  <c r="M37"/>
  <c r="L37"/>
  <c r="K37"/>
  <c r="J37"/>
  <c r="I37"/>
  <c r="H37"/>
  <c r="G37"/>
  <c r="F37"/>
  <c r="E37"/>
  <c r="D37"/>
  <c r="C37"/>
  <c r="P36"/>
  <c r="O36"/>
  <c r="N36"/>
  <c r="M36"/>
  <c r="L36"/>
  <c r="K36"/>
  <c r="J36"/>
  <c r="I36"/>
  <c r="H36"/>
  <c r="G36"/>
  <c r="F36"/>
  <c r="E36"/>
  <c r="D36"/>
  <c r="C36"/>
  <c r="P35"/>
  <c r="O35"/>
  <c r="N35"/>
  <c r="M35"/>
  <c r="L35"/>
  <c r="K35"/>
  <c r="J35"/>
  <c r="I35"/>
  <c r="H35"/>
  <c r="G35"/>
  <c r="F35"/>
  <c r="E35"/>
  <c r="D35"/>
  <c r="C35"/>
  <c r="P34"/>
  <c r="O34"/>
  <c r="N34"/>
  <c r="M34"/>
  <c r="L34"/>
  <c r="K34"/>
  <c r="J34"/>
  <c r="I34"/>
  <c r="H34"/>
  <c r="G34"/>
  <c r="F34"/>
  <c r="E34"/>
  <c r="D34"/>
  <c r="C34"/>
  <c r="P33"/>
  <c r="O33"/>
  <c r="N33"/>
  <c r="M33"/>
  <c r="L33"/>
  <c r="K33"/>
  <c r="J33"/>
  <c r="I33"/>
  <c r="H33"/>
  <c r="G33"/>
  <c r="F33"/>
  <c r="E33"/>
  <c r="D33"/>
  <c r="C33"/>
  <c r="P32"/>
  <c r="O32"/>
  <c r="N32"/>
  <c r="M32"/>
  <c r="L32"/>
  <c r="K32"/>
  <c r="J32"/>
  <c r="I32"/>
  <c r="H32"/>
  <c r="G32"/>
  <c r="F32"/>
  <c r="E32"/>
  <c r="D32"/>
  <c r="C32"/>
  <c r="P31"/>
  <c r="O31"/>
  <c r="N31"/>
  <c r="M31"/>
  <c r="L31"/>
  <c r="K31"/>
  <c r="J31"/>
  <c r="I31"/>
  <c r="H31"/>
  <c r="G31"/>
  <c r="F31"/>
  <c r="E31"/>
  <c r="D31"/>
  <c r="C31"/>
  <c r="P30"/>
  <c r="O30"/>
  <c r="N30"/>
  <c r="M30"/>
  <c r="L30"/>
  <c r="K30"/>
  <c r="J30"/>
  <c r="I30"/>
  <c r="H30"/>
  <c r="G30"/>
  <c r="F30"/>
  <c r="E30"/>
  <c r="D30"/>
  <c r="C30"/>
  <c r="P29"/>
  <c r="O29"/>
  <c r="N29"/>
  <c r="M29"/>
  <c r="L29"/>
  <c r="K29"/>
  <c r="J29"/>
  <c r="I29"/>
  <c r="H29"/>
  <c r="G29"/>
  <c r="F29"/>
  <c r="E29"/>
  <c r="D29"/>
  <c r="C29"/>
  <c r="P28"/>
  <c r="O28"/>
  <c r="N28"/>
  <c r="M28"/>
  <c r="L28"/>
  <c r="K28"/>
  <c r="J28"/>
  <c r="I28"/>
  <c r="H28"/>
  <c r="G28"/>
  <c r="F28"/>
  <c r="E28"/>
  <c r="D28"/>
  <c r="C28"/>
  <c r="P27"/>
  <c r="O27"/>
  <c r="N27"/>
  <c r="M27"/>
  <c r="L27"/>
  <c r="K27"/>
  <c r="J27"/>
  <c r="I27"/>
  <c r="H27"/>
  <c r="G27"/>
  <c r="F27"/>
  <c r="E27"/>
  <c r="D27"/>
  <c r="C27"/>
  <c r="P26"/>
  <c r="O26"/>
  <c r="N26"/>
  <c r="M26"/>
  <c r="L26"/>
  <c r="K26"/>
  <c r="J26"/>
  <c r="I26"/>
  <c r="H26"/>
  <c r="G26"/>
  <c r="F26"/>
  <c r="E26"/>
  <c r="D26"/>
  <c r="C26"/>
  <c r="P25"/>
  <c r="O25"/>
  <c r="N25"/>
  <c r="M25"/>
  <c r="L25"/>
  <c r="K25"/>
  <c r="J25"/>
  <c r="I25"/>
  <c r="H25"/>
  <c r="G25"/>
  <c r="F25"/>
  <c r="E25"/>
  <c r="D25"/>
  <c r="C25"/>
  <c r="P24"/>
  <c r="O24"/>
  <c r="N24"/>
  <c r="M24"/>
  <c r="L24"/>
  <c r="K24"/>
  <c r="J24"/>
  <c r="I24"/>
  <c r="H24"/>
  <c r="G24"/>
  <c r="F24"/>
  <c r="E24"/>
  <c r="D24"/>
  <c r="C24"/>
  <c r="P23"/>
  <c r="O23"/>
  <c r="N23"/>
  <c r="M23"/>
  <c r="L23"/>
  <c r="K23"/>
  <c r="J23"/>
  <c r="I23"/>
  <c r="H23"/>
  <c r="G23"/>
  <c r="F23"/>
  <c r="E23"/>
  <c r="D23"/>
  <c r="C23"/>
  <c r="P22"/>
  <c r="O22"/>
  <c r="N22"/>
  <c r="M22"/>
  <c r="L22"/>
  <c r="K22"/>
  <c r="J22"/>
  <c r="I22"/>
  <c r="H22"/>
  <c r="G22"/>
  <c r="F22"/>
  <c r="E22"/>
  <c r="D22"/>
  <c r="C22"/>
  <c r="P21"/>
  <c r="O21"/>
  <c r="N21"/>
  <c r="M21"/>
  <c r="L21"/>
  <c r="K21"/>
  <c r="J21"/>
  <c r="I21"/>
  <c r="H21"/>
  <c r="G21"/>
  <c r="F21"/>
  <c r="E21"/>
  <c r="D21"/>
  <c r="C21"/>
  <c r="P20"/>
  <c r="O20"/>
  <c r="N20"/>
  <c r="M20"/>
  <c r="L20"/>
  <c r="K20"/>
  <c r="J20"/>
  <c r="I20"/>
  <c r="H20"/>
  <c r="G20"/>
  <c r="F20"/>
  <c r="E20"/>
  <c r="D20"/>
  <c r="C20"/>
  <c r="P19"/>
  <c r="O19"/>
  <c r="N19"/>
  <c r="M19"/>
  <c r="L19"/>
  <c r="K19"/>
  <c r="J19"/>
  <c r="I19"/>
  <c r="H19"/>
  <c r="G19"/>
  <c r="F19"/>
  <c r="E19"/>
  <c r="D19"/>
  <c r="C19"/>
  <c r="P18"/>
  <c r="O18"/>
  <c r="N18"/>
  <c r="M18"/>
  <c r="L18"/>
  <c r="K18"/>
  <c r="J18"/>
  <c r="I18"/>
  <c r="H18"/>
  <c r="G18"/>
  <c r="F18"/>
  <c r="E18"/>
  <c r="D18"/>
  <c r="C18"/>
  <c r="P17"/>
  <c r="O17"/>
  <c r="N17"/>
  <c r="M17"/>
  <c r="L17"/>
  <c r="K17"/>
  <c r="J17"/>
  <c r="I17"/>
  <c r="H17"/>
  <c r="G17"/>
  <c r="F17"/>
  <c r="E17"/>
  <c r="D17"/>
  <c r="C17"/>
  <c r="P16"/>
  <c r="O16"/>
  <c r="N16"/>
  <c r="M16"/>
  <c r="L16"/>
  <c r="K16"/>
  <c r="J16"/>
  <c r="I16"/>
  <c r="H16"/>
  <c r="G16"/>
  <c r="F16"/>
  <c r="E16"/>
  <c r="D16"/>
  <c r="C16"/>
  <c r="P15"/>
  <c r="O15"/>
  <c r="N15"/>
  <c r="M15"/>
  <c r="L15"/>
  <c r="K15"/>
  <c r="J15"/>
  <c r="I15"/>
  <c r="H15"/>
  <c r="G15"/>
  <c r="F15"/>
  <c r="E15"/>
  <c r="D15"/>
  <c r="C15"/>
  <c r="P14"/>
  <c r="O14"/>
  <c r="N14"/>
  <c r="M14"/>
  <c r="L14"/>
  <c r="K14"/>
  <c r="J14"/>
  <c r="I14"/>
  <c r="H14"/>
  <c r="G14"/>
  <c r="F14"/>
  <c r="E14"/>
  <c r="D14"/>
  <c r="C14"/>
  <c r="P13"/>
  <c r="O13"/>
  <c r="N13"/>
  <c r="M13"/>
  <c r="L13"/>
  <c r="K13"/>
  <c r="J13"/>
  <c r="I13"/>
  <c r="H13"/>
  <c r="G13"/>
  <c r="F13"/>
  <c r="E13"/>
  <c r="D13"/>
  <c r="C13"/>
  <c r="P12"/>
  <c r="O12"/>
  <c r="N12"/>
  <c r="M12"/>
  <c r="L12"/>
  <c r="K12"/>
  <c r="J12"/>
  <c r="I12"/>
  <c r="H12"/>
  <c r="G12"/>
  <c r="F12"/>
  <c r="E12"/>
  <c r="D12"/>
  <c r="C12"/>
  <c r="P11"/>
  <c r="O11"/>
  <c r="N11"/>
  <c r="M11"/>
  <c r="L11"/>
  <c r="K11"/>
  <c r="J11"/>
  <c r="I11"/>
  <c r="H11"/>
  <c r="G11"/>
  <c r="F11"/>
  <c r="E11"/>
  <c r="D11"/>
  <c r="C11"/>
  <c r="P10"/>
  <c r="O10"/>
  <c r="N10"/>
  <c r="M10"/>
  <c r="L10"/>
  <c r="K10"/>
  <c r="J10"/>
  <c r="I10"/>
  <c r="H10"/>
  <c r="G10"/>
  <c r="F10"/>
  <c r="E10"/>
  <c r="D10"/>
  <c r="C10"/>
  <c r="P9"/>
  <c r="O9"/>
  <c r="N9"/>
  <c r="M9"/>
  <c r="L9"/>
  <c r="K9"/>
  <c r="J9"/>
  <c r="I9"/>
  <c r="H9"/>
  <c r="G9"/>
  <c r="F9"/>
  <c r="E9"/>
  <c r="D9"/>
  <c r="C9"/>
  <c r="P8"/>
  <c r="O8"/>
  <c r="N8"/>
  <c r="M8"/>
  <c r="L8"/>
  <c r="K8"/>
  <c r="J8"/>
  <c r="I8"/>
  <c r="H8"/>
  <c r="G8"/>
  <c r="F8"/>
  <c r="E8"/>
  <c r="D8"/>
  <c r="C8"/>
  <c r="P7"/>
  <c r="O7"/>
  <c r="N7"/>
  <c r="M7"/>
  <c r="L7"/>
  <c r="K7"/>
  <c r="J7"/>
  <c r="I7"/>
  <c r="H7"/>
  <c r="G7"/>
  <c r="F7"/>
  <c r="E7"/>
  <c r="D7"/>
  <c r="C7"/>
  <c r="P6"/>
  <c r="O6"/>
  <c r="N6"/>
  <c r="M6"/>
  <c r="L6"/>
  <c r="K6"/>
  <c r="J6"/>
  <c r="I6"/>
  <c r="H6"/>
  <c r="G6"/>
  <c r="F6"/>
  <c r="E6"/>
  <c r="D6"/>
  <c r="C6"/>
  <c r="P5"/>
  <c r="O5"/>
  <c r="N5"/>
  <c r="M5"/>
  <c r="L5"/>
  <c r="K5"/>
  <c r="J5"/>
  <c r="I5"/>
  <c r="H5"/>
  <c r="G5"/>
  <c r="F5"/>
  <c r="E5"/>
  <c r="D5"/>
  <c r="C5"/>
  <c r="P43" i="25"/>
  <c r="O43"/>
  <c r="N43"/>
  <c r="M43"/>
  <c r="L43"/>
  <c r="K43"/>
  <c r="J43"/>
  <c r="I43"/>
  <c r="H43"/>
  <c r="G43"/>
  <c r="F43"/>
  <c r="E43"/>
  <c r="D43"/>
  <c r="C43"/>
  <c r="P42"/>
  <c r="O42"/>
  <c r="N42"/>
  <c r="M42"/>
  <c r="L42"/>
  <c r="K42"/>
  <c r="J42"/>
  <c r="I42"/>
  <c r="H42"/>
  <c r="G42"/>
  <c r="F42"/>
  <c r="E42"/>
  <c r="D42"/>
  <c r="C42"/>
  <c r="P41"/>
  <c r="O41"/>
  <c r="N41"/>
  <c r="M41"/>
  <c r="L41"/>
  <c r="K41"/>
  <c r="J41"/>
  <c r="I41"/>
  <c r="H41"/>
  <c r="G41"/>
  <c r="F41"/>
  <c r="E41"/>
  <c r="D41"/>
  <c r="C41"/>
  <c r="P40"/>
  <c r="O40"/>
  <c r="N40"/>
  <c r="M40"/>
  <c r="L40"/>
  <c r="K40"/>
  <c r="J40"/>
  <c r="I40"/>
  <c r="H40"/>
  <c r="G40"/>
  <c r="F40"/>
  <c r="E40"/>
  <c r="D40"/>
  <c r="C40"/>
  <c r="P39"/>
  <c r="O39"/>
  <c r="N39"/>
  <c r="M39"/>
  <c r="L39"/>
  <c r="K39"/>
  <c r="J39"/>
  <c r="I39"/>
  <c r="H39"/>
  <c r="G39"/>
  <c r="F39"/>
  <c r="E39"/>
  <c r="D39"/>
  <c r="C39"/>
  <c r="P38"/>
  <c r="O38"/>
  <c r="N38"/>
  <c r="M38"/>
  <c r="L38"/>
  <c r="K38"/>
  <c r="J38"/>
  <c r="I38"/>
  <c r="H38"/>
  <c r="G38"/>
  <c r="F38"/>
  <c r="E38"/>
  <c r="D38"/>
  <c r="C38"/>
  <c r="P37"/>
  <c r="O37"/>
  <c r="N37"/>
  <c r="M37"/>
  <c r="L37"/>
  <c r="K37"/>
  <c r="J37"/>
  <c r="I37"/>
  <c r="H37"/>
  <c r="G37"/>
  <c r="F37"/>
  <c r="E37"/>
  <c r="D37"/>
  <c r="C37"/>
  <c r="P36"/>
  <c r="O36"/>
  <c r="N36"/>
  <c r="M36"/>
  <c r="L36"/>
  <c r="K36"/>
  <c r="J36"/>
  <c r="I36"/>
  <c r="H36"/>
  <c r="G36"/>
  <c r="F36"/>
  <c r="E36"/>
  <c r="D36"/>
  <c r="C36"/>
  <c r="P35"/>
  <c r="O35"/>
  <c r="N35"/>
  <c r="M35"/>
  <c r="L35"/>
  <c r="K35"/>
  <c r="J35"/>
  <c r="I35"/>
  <c r="H35"/>
  <c r="G35"/>
  <c r="F35"/>
  <c r="E35"/>
  <c r="D35"/>
  <c r="C35"/>
  <c r="P34"/>
  <c r="O34"/>
  <c r="N34"/>
  <c r="M34"/>
  <c r="L34"/>
  <c r="K34"/>
  <c r="J34"/>
  <c r="I34"/>
  <c r="H34"/>
  <c r="G34"/>
  <c r="F34"/>
  <c r="E34"/>
  <c r="D34"/>
  <c r="C34"/>
  <c r="P33"/>
  <c r="O33"/>
  <c r="N33"/>
  <c r="M33"/>
  <c r="L33"/>
  <c r="K33"/>
  <c r="J33"/>
  <c r="I33"/>
  <c r="H33"/>
  <c r="G33"/>
  <c r="F33"/>
  <c r="E33"/>
  <c r="D33"/>
  <c r="C33"/>
  <c r="P32"/>
  <c r="O32"/>
  <c r="N32"/>
  <c r="M32"/>
  <c r="L32"/>
  <c r="K32"/>
  <c r="J32"/>
  <c r="I32"/>
  <c r="H32"/>
  <c r="G32"/>
  <c r="F32"/>
  <c r="E32"/>
  <c r="D32"/>
  <c r="C32"/>
  <c r="P31"/>
  <c r="O31"/>
  <c r="N31"/>
  <c r="M31"/>
  <c r="L31"/>
  <c r="K31"/>
  <c r="J31"/>
  <c r="I31"/>
  <c r="H31"/>
  <c r="G31"/>
  <c r="F31"/>
  <c r="E31"/>
  <c r="D31"/>
  <c r="C31"/>
  <c r="P30"/>
  <c r="O30"/>
  <c r="N30"/>
  <c r="M30"/>
  <c r="L30"/>
  <c r="K30"/>
  <c r="J30"/>
  <c r="I30"/>
  <c r="H30"/>
  <c r="G30"/>
  <c r="F30"/>
  <c r="E30"/>
  <c r="D30"/>
  <c r="C30"/>
  <c r="P29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O24"/>
  <c r="N24"/>
  <c r="M24"/>
  <c r="L24"/>
  <c r="K24"/>
  <c r="J24"/>
  <c r="I24"/>
  <c r="H24"/>
  <c r="G24"/>
  <c r="F24"/>
  <c r="E24"/>
  <c r="D24"/>
  <c r="C24"/>
  <c r="O23"/>
  <c r="N23"/>
  <c r="M23"/>
  <c r="L23"/>
  <c r="K23"/>
  <c r="J23"/>
  <c r="I23"/>
  <c r="H23"/>
  <c r="G23"/>
  <c r="F23"/>
  <c r="E23"/>
  <c r="D23"/>
  <c r="C23"/>
  <c r="O22"/>
  <c r="N22"/>
  <c r="M22"/>
  <c r="L22"/>
  <c r="K22"/>
  <c r="J22"/>
  <c r="I22"/>
  <c r="H22"/>
  <c r="G22"/>
  <c r="F22"/>
  <c r="E22"/>
  <c r="D22"/>
  <c r="C22"/>
  <c r="O21"/>
  <c r="N21"/>
  <c r="M21"/>
  <c r="L21"/>
  <c r="K21"/>
  <c r="J21"/>
  <c r="I21"/>
  <c r="H21"/>
  <c r="G21"/>
  <c r="F21"/>
  <c r="E21"/>
  <c r="D21"/>
  <c r="C21"/>
  <c r="O20"/>
  <c r="N20"/>
  <c r="M20"/>
  <c r="L20"/>
  <c r="K20"/>
  <c r="J20"/>
  <c r="I20"/>
  <c r="H20"/>
  <c r="G20"/>
  <c r="F20"/>
  <c r="E20"/>
  <c r="D20"/>
  <c r="C20"/>
  <c r="O19"/>
  <c r="N19"/>
  <c r="M19"/>
  <c r="L19"/>
  <c r="K19"/>
  <c r="J19"/>
  <c r="I19"/>
  <c r="H19"/>
  <c r="G19"/>
  <c r="F19"/>
  <c r="E19"/>
  <c r="D19"/>
  <c r="C19"/>
  <c r="O18"/>
  <c r="N18"/>
  <c r="M18"/>
  <c r="L18"/>
  <c r="K18"/>
  <c r="J18"/>
  <c r="I18"/>
  <c r="H18"/>
  <c r="G18"/>
  <c r="F18"/>
  <c r="E18"/>
  <c r="D18"/>
  <c r="C18"/>
  <c r="O17"/>
  <c r="N17"/>
  <c r="M17"/>
  <c r="L17"/>
  <c r="K17"/>
  <c r="J17"/>
  <c r="I17"/>
  <c r="H17"/>
  <c r="G17"/>
  <c r="F17"/>
  <c r="E17"/>
  <c r="D17"/>
  <c r="C17"/>
  <c r="O16"/>
  <c r="N16"/>
  <c r="M16"/>
  <c r="L16"/>
  <c r="K16"/>
  <c r="J16"/>
  <c r="I16"/>
  <c r="H16"/>
  <c r="G16"/>
  <c r="F16"/>
  <c r="E16"/>
  <c r="D16"/>
  <c r="C16"/>
  <c r="O15"/>
  <c r="N15"/>
  <c r="M15"/>
  <c r="L15"/>
  <c r="K15"/>
  <c r="J15"/>
  <c r="I15"/>
  <c r="H15"/>
  <c r="G15"/>
  <c r="F15"/>
  <c r="E15"/>
  <c r="D15"/>
  <c r="C15"/>
  <c r="O14"/>
  <c r="N14"/>
  <c r="M14"/>
  <c r="L14"/>
  <c r="K14"/>
  <c r="J14"/>
  <c r="I14"/>
  <c r="H14"/>
  <c r="G14"/>
  <c r="F14"/>
  <c r="E14"/>
  <c r="D14"/>
  <c r="C14"/>
  <c r="O13"/>
  <c r="N13"/>
  <c r="M13"/>
  <c r="L13"/>
  <c r="K13"/>
  <c r="J13"/>
  <c r="I13"/>
  <c r="H13"/>
  <c r="G13"/>
  <c r="F13"/>
  <c r="E13"/>
  <c r="D13"/>
  <c r="C13"/>
  <c r="O12"/>
  <c r="N12"/>
  <c r="M12"/>
  <c r="L12"/>
  <c r="K12"/>
  <c r="J12"/>
  <c r="I12"/>
  <c r="H12"/>
  <c r="G12"/>
  <c r="F12"/>
  <c r="E12"/>
  <c r="D12"/>
  <c r="C12"/>
  <c r="O11"/>
  <c r="N11"/>
  <c r="M1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O9"/>
  <c r="N9"/>
  <c r="M9"/>
  <c r="L9"/>
  <c r="K9"/>
  <c r="J9"/>
  <c r="I9"/>
  <c r="H9"/>
  <c r="G9"/>
  <c r="F9"/>
  <c r="E9"/>
  <c r="D9"/>
  <c r="C9"/>
  <c r="O8"/>
  <c r="N8"/>
  <c r="M8"/>
  <c r="L8"/>
  <c r="K8"/>
  <c r="J8"/>
  <c r="I8"/>
  <c r="H8"/>
  <c r="G8"/>
  <c r="F8"/>
  <c r="E8"/>
  <c r="D8"/>
  <c r="C8"/>
  <c r="O7"/>
  <c r="N7"/>
  <c r="M7"/>
  <c r="L7"/>
  <c r="K7"/>
  <c r="J7"/>
  <c r="I7"/>
  <c r="H7"/>
  <c r="G7"/>
  <c r="F7"/>
  <c r="E7"/>
  <c r="D7"/>
  <c r="C7"/>
  <c r="O6"/>
  <c r="N6"/>
  <c r="M6"/>
  <c r="L6"/>
  <c r="K6"/>
  <c r="J6"/>
  <c r="I6"/>
  <c r="H6"/>
  <c r="G6"/>
  <c r="F6"/>
  <c r="E6"/>
  <c r="D6"/>
  <c r="C6"/>
  <c r="O5"/>
  <c r="N5"/>
  <c r="M5"/>
  <c r="L5"/>
  <c r="K5"/>
  <c r="J5"/>
  <c r="I5"/>
  <c r="H5"/>
  <c r="G5"/>
  <c r="F5"/>
  <c r="E5"/>
  <c r="D5"/>
  <c r="C5"/>
  <c r="P43" i="24"/>
  <c r="O43"/>
  <c r="N43"/>
  <c r="M43"/>
  <c r="L43"/>
  <c r="K43"/>
  <c r="J43"/>
  <c r="I43"/>
  <c r="H43"/>
  <c r="G43"/>
  <c r="F43"/>
  <c r="E43"/>
  <c r="D43"/>
  <c r="C43"/>
  <c r="P42"/>
  <c r="O42"/>
  <c r="N42"/>
  <c r="M42"/>
  <c r="L42"/>
  <c r="K42"/>
  <c r="J42"/>
  <c r="I42"/>
  <c r="H42"/>
  <c r="G42"/>
  <c r="F42"/>
  <c r="E42"/>
  <c r="D42"/>
  <c r="C42"/>
  <c r="P41"/>
  <c r="O41"/>
  <c r="N41"/>
  <c r="M41"/>
  <c r="L41"/>
  <c r="K41"/>
  <c r="J41"/>
  <c r="I41"/>
  <c r="H41"/>
  <c r="G41"/>
  <c r="F41"/>
  <c r="E41"/>
  <c r="D41"/>
  <c r="C41"/>
  <c r="P40"/>
  <c r="O40"/>
  <c r="N40"/>
  <c r="M40"/>
  <c r="L40"/>
  <c r="K40"/>
  <c r="J40"/>
  <c r="I40"/>
  <c r="H40"/>
  <c r="G40"/>
  <c r="F40"/>
  <c r="E40"/>
  <c r="D40"/>
  <c r="C40"/>
  <c r="P39"/>
  <c r="O39"/>
  <c r="N39"/>
  <c r="M39"/>
  <c r="L39"/>
  <c r="K39"/>
  <c r="J39"/>
  <c r="I39"/>
  <c r="H39"/>
  <c r="G39"/>
  <c r="F39"/>
  <c r="E39"/>
  <c r="D39"/>
  <c r="C39"/>
  <c r="P38"/>
  <c r="O38"/>
  <c r="N38"/>
  <c r="M38"/>
  <c r="L38"/>
  <c r="K38"/>
  <c r="J38"/>
  <c r="I38"/>
  <c r="H38"/>
  <c r="G38"/>
  <c r="F38"/>
  <c r="E38"/>
  <c r="D38"/>
  <c r="C38"/>
  <c r="P37"/>
  <c r="O37"/>
  <c r="N37"/>
  <c r="M37"/>
  <c r="L37"/>
  <c r="K37"/>
  <c r="J37"/>
  <c r="I37"/>
  <c r="H37"/>
  <c r="G37"/>
  <c r="F37"/>
  <c r="E37"/>
  <c r="D37"/>
  <c r="C37"/>
  <c r="P36"/>
  <c r="O36"/>
  <c r="N36"/>
  <c r="M36"/>
  <c r="L36"/>
  <c r="K36"/>
  <c r="J36"/>
  <c r="I36"/>
  <c r="H36"/>
  <c r="G36"/>
  <c r="F36"/>
  <c r="E36"/>
  <c r="D36"/>
  <c r="C36"/>
  <c r="P35"/>
  <c r="O35"/>
  <c r="N35"/>
  <c r="M35"/>
  <c r="L35"/>
  <c r="K35"/>
  <c r="J35"/>
  <c r="I35"/>
  <c r="H35"/>
  <c r="G35"/>
  <c r="F35"/>
  <c r="E35"/>
  <c r="D35"/>
  <c r="C35"/>
  <c r="P34"/>
  <c r="O34"/>
  <c r="N34"/>
  <c r="M34"/>
  <c r="L34"/>
  <c r="K34"/>
  <c r="J34"/>
  <c r="I34"/>
  <c r="H34"/>
  <c r="G34"/>
  <c r="F34"/>
  <c r="E34"/>
  <c r="D34"/>
  <c r="C34"/>
  <c r="P33"/>
  <c r="O33"/>
  <c r="N33"/>
  <c r="M33"/>
  <c r="L33"/>
  <c r="K33"/>
  <c r="J33"/>
  <c r="I33"/>
  <c r="H33"/>
  <c r="G33"/>
  <c r="F33"/>
  <c r="E33"/>
  <c r="D33"/>
  <c r="C33"/>
  <c r="P32"/>
  <c r="O32"/>
  <c r="N32"/>
  <c r="M32"/>
  <c r="L32"/>
  <c r="K32"/>
  <c r="J32"/>
  <c r="I32"/>
  <c r="H32"/>
  <c r="G32"/>
  <c r="F32"/>
  <c r="E32"/>
  <c r="D32"/>
  <c r="C32"/>
  <c r="P31"/>
  <c r="O31"/>
  <c r="N31"/>
  <c r="M31"/>
  <c r="L31"/>
  <c r="K31"/>
  <c r="J31"/>
  <c r="I31"/>
  <c r="H31"/>
  <c r="G31"/>
  <c r="F31"/>
  <c r="E31"/>
  <c r="D31"/>
  <c r="C31"/>
  <c r="P30"/>
  <c r="O30"/>
  <c r="N30"/>
  <c r="M30"/>
  <c r="L30"/>
  <c r="K30"/>
  <c r="J30"/>
  <c r="I30"/>
  <c r="H30"/>
  <c r="G30"/>
  <c r="F30"/>
  <c r="E30"/>
  <c r="D30"/>
  <c r="C30"/>
  <c r="P29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O24"/>
  <c r="N24"/>
  <c r="M24"/>
  <c r="L24"/>
  <c r="K24"/>
  <c r="J24"/>
  <c r="I24"/>
  <c r="H24"/>
  <c r="G24"/>
  <c r="F24"/>
  <c r="E24"/>
  <c r="D24"/>
  <c r="C24"/>
  <c r="O23"/>
  <c r="N23"/>
  <c r="M23"/>
  <c r="L23"/>
  <c r="K23"/>
  <c r="J23"/>
  <c r="I23"/>
  <c r="H23"/>
  <c r="G23"/>
  <c r="F23"/>
  <c r="E23"/>
  <c r="D23"/>
  <c r="C23"/>
  <c r="O22"/>
  <c r="N22"/>
  <c r="M22"/>
  <c r="L22"/>
  <c r="K22"/>
  <c r="J22"/>
  <c r="I22"/>
  <c r="H22"/>
  <c r="G22"/>
  <c r="F22"/>
  <c r="E22"/>
  <c r="D22"/>
  <c r="C22"/>
  <c r="O21"/>
  <c r="N21"/>
  <c r="M21"/>
  <c r="L21"/>
  <c r="K21"/>
  <c r="J21"/>
  <c r="I21"/>
  <c r="H21"/>
  <c r="G21"/>
  <c r="F21"/>
  <c r="E21"/>
  <c r="D21"/>
  <c r="C21"/>
  <c r="O20"/>
  <c r="N20"/>
  <c r="M20"/>
  <c r="L20"/>
  <c r="K20"/>
  <c r="J20"/>
  <c r="I20"/>
  <c r="H20"/>
  <c r="G20"/>
  <c r="F20"/>
  <c r="E20"/>
  <c r="D20"/>
  <c r="C20"/>
  <c r="O19"/>
  <c r="N19"/>
  <c r="M19"/>
  <c r="L19"/>
  <c r="K19"/>
  <c r="J19"/>
  <c r="I19"/>
  <c r="H19"/>
  <c r="G19"/>
  <c r="F19"/>
  <c r="E19"/>
  <c r="D19"/>
  <c r="C19"/>
  <c r="O18"/>
  <c r="N18"/>
  <c r="M18"/>
  <c r="L18"/>
  <c r="K18"/>
  <c r="J18"/>
  <c r="I18"/>
  <c r="H18"/>
  <c r="G18"/>
  <c r="F18"/>
  <c r="E18"/>
  <c r="D18"/>
  <c r="C18"/>
  <c r="O17"/>
  <c r="N17"/>
  <c r="M17"/>
  <c r="L17"/>
  <c r="K17"/>
  <c r="J17"/>
  <c r="I17"/>
  <c r="H17"/>
  <c r="G17"/>
  <c r="F17"/>
  <c r="E17"/>
  <c r="D17"/>
  <c r="C17"/>
  <c r="O16"/>
  <c r="N16"/>
  <c r="M16"/>
  <c r="L16"/>
  <c r="K16"/>
  <c r="J16"/>
  <c r="I16"/>
  <c r="H16"/>
  <c r="G16"/>
  <c r="F16"/>
  <c r="E16"/>
  <c r="D16"/>
  <c r="C16"/>
  <c r="O15"/>
  <c r="N15"/>
  <c r="M15"/>
  <c r="L15"/>
  <c r="K15"/>
  <c r="J15"/>
  <c r="I15"/>
  <c r="H15"/>
  <c r="G15"/>
  <c r="F15"/>
  <c r="E15"/>
  <c r="D15"/>
  <c r="C15"/>
  <c r="O14"/>
  <c r="N14"/>
  <c r="M14"/>
  <c r="L14"/>
  <c r="K14"/>
  <c r="J14"/>
  <c r="I14"/>
  <c r="H14"/>
  <c r="G14"/>
  <c r="F14"/>
  <c r="E14"/>
  <c r="D14"/>
  <c r="C14"/>
  <c r="O13"/>
  <c r="N13"/>
  <c r="M13"/>
  <c r="L13"/>
  <c r="K13"/>
  <c r="J13"/>
  <c r="I13"/>
  <c r="H13"/>
  <c r="G13"/>
  <c r="F13"/>
  <c r="E13"/>
  <c r="D13"/>
  <c r="C13"/>
  <c r="O12"/>
  <c r="N12"/>
  <c r="M12"/>
  <c r="L12"/>
  <c r="K12"/>
  <c r="J12"/>
  <c r="I12"/>
  <c r="H12"/>
  <c r="G12"/>
  <c r="F12"/>
  <c r="E12"/>
  <c r="D12"/>
  <c r="C12"/>
  <c r="O11"/>
  <c r="N11"/>
  <c r="M1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O9"/>
  <c r="N9"/>
  <c r="M9"/>
  <c r="L9"/>
  <c r="K9"/>
  <c r="J9"/>
  <c r="I9"/>
  <c r="H9"/>
  <c r="G9"/>
  <c r="F9"/>
  <c r="E9"/>
  <c r="D9"/>
  <c r="C9"/>
  <c r="O8"/>
  <c r="N8"/>
  <c r="M8"/>
  <c r="L8"/>
  <c r="K8"/>
  <c r="J8"/>
  <c r="I8"/>
  <c r="H8"/>
  <c r="G8"/>
  <c r="F8"/>
  <c r="E8"/>
  <c r="D8"/>
  <c r="C8"/>
  <c r="O7"/>
  <c r="N7"/>
  <c r="M7"/>
  <c r="L7"/>
  <c r="K7"/>
  <c r="J7"/>
  <c r="I7"/>
  <c r="H7"/>
  <c r="G7"/>
  <c r="F7"/>
  <c r="E7"/>
  <c r="D7"/>
  <c r="C7"/>
  <c r="O6"/>
  <c r="N6"/>
  <c r="M6"/>
  <c r="L6"/>
  <c r="K6"/>
  <c r="J6"/>
  <c r="I6"/>
  <c r="H6"/>
  <c r="G6"/>
  <c r="F6"/>
  <c r="E6"/>
  <c r="D6"/>
  <c r="C6"/>
  <c r="O5"/>
  <c r="N5"/>
  <c r="M5"/>
  <c r="L5"/>
  <c r="K5"/>
  <c r="J5"/>
  <c r="I5"/>
  <c r="H5"/>
  <c r="G5"/>
  <c r="F5"/>
  <c r="E5"/>
  <c r="D5"/>
  <c r="C5"/>
  <c r="P43" i="23"/>
  <c r="O43"/>
  <c r="N43"/>
  <c r="M43"/>
  <c r="L43"/>
  <c r="K43"/>
  <c r="J43"/>
  <c r="I43"/>
  <c r="H43"/>
  <c r="G43"/>
  <c r="F43"/>
  <c r="E43"/>
  <c r="D43"/>
  <c r="C43"/>
  <c r="P42"/>
  <c r="O42"/>
  <c r="N42"/>
  <c r="M42"/>
  <c r="L42"/>
  <c r="K42"/>
  <c r="J42"/>
  <c r="I42"/>
  <c r="H42"/>
  <c r="G42"/>
  <c r="F42"/>
  <c r="E42"/>
  <c r="D42"/>
  <c r="C42"/>
  <c r="P41"/>
  <c r="O41"/>
  <c r="N41"/>
  <c r="M41"/>
  <c r="L41"/>
  <c r="K41"/>
  <c r="J41"/>
  <c r="I41"/>
  <c r="H41"/>
  <c r="G41"/>
  <c r="F41"/>
  <c r="E41"/>
  <c r="D41"/>
  <c r="C41"/>
  <c r="P40"/>
  <c r="O40"/>
  <c r="N40"/>
  <c r="M40"/>
  <c r="L40"/>
  <c r="K40"/>
  <c r="J40"/>
  <c r="I40"/>
  <c r="H40"/>
  <c r="G40"/>
  <c r="F40"/>
  <c r="E40"/>
  <c r="D40"/>
  <c r="C40"/>
  <c r="P39"/>
  <c r="O39"/>
  <c r="N39"/>
  <c r="M39"/>
  <c r="L39"/>
  <c r="K39"/>
  <c r="J39"/>
  <c r="I39"/>
  <c r="H39"/>
  <c r="G39"/>
  <c r="F39"/>
  <c r="E39"/>
  <c r="D39"/>
  <c r="C39"/>
  <c r="P38"/>
  <c r="O38"/>
  <c r="N38"/>
  <c r="M38"/>
  <c r="L38"/>
  <c r="K38"/>
  <c r="J38"/>
  <c r="I38"/>
  <c r="H38"/>
  <c r="G38"/>
  <c r="F38"/>
  <c r="E38"/>
  <c r="D38"/>
  <c r="C38"/>
  <c r="P37"/>
  <c r="O37"/>
  <c r="N37"/>
  <c r="M37"/>
  <c r="L37"/>
  <c r="K37"/>
  <c r="J37"/>
  <c r="I37"/>
  <c r="H37"/>
  <c r="G37"/>
  <c r="F37"/>
  <c r="E37"/>
  <c r="D37"/>
  <c r="C37"/>
  <c r="P36"/>
  <c r="O36"/>
  <c r="N36"/>
  <c r="M36"/>
  <c r="L36"/>
  <c r="K36"/>
  <c r="J36"/>
  <c r="I36"/>
  <c r="H36"/>
  <c r="G36"/>
  <c r="F36"/>
  <c r="E36"/>
  <c r="D36"/>
  <c r="C36"/>
  <c r="P35"/>
  <c r="O35"/>
  <c r="N35"/>
  <c r="M35"/>
  <c r="L35"/>
  <c r="K35"/>
  <c r="J35"/>
  <c r="I35"/>
  <c r="H35"/>
  <c r="G35"/>
  <c r="F35"/>
  <c r="E35"/>
  <c r="D35"/>
  <c r="C35"/>
  <c r="P34"/>
  <c r="O34"/>
  <c r="N34"/>
  <c r="M34"/>
  <c r="L34"/>
  <c r="K34"/>
  <c r="J34"/>
  <c r="I34"/>
  <c r="H34"/>
  <c r="G34"/>
  <c r="F34"/>
  <c r="E34"/>
  <c r="D34"/>
  <c r="C34"/>
  <c r="P33"/>
  <c r="O33"/>
  <c r="N33"/>
  <c r="M33"/>
  <c r="L33"/>
  <c r="K33"/>
  <c r="J33"/>
  <c r="I33"/>
  <c r="H33"/>
  <c r="G33"/>
  <c r="F33"/>
  <c r="E33"/>
  <c r="D33"/>
  <c r="C33"/>
  <c r="P32"/>
  <c r="O32"/>
  <c r="N32"/>
  <c r="M32"/>
  <c r="L32"/>
  <c r="K32"/>
  <c r="J32"/>
  <c r="I32"/>
  <c r="H32"/>
  <c r="G32"/>
  <c r="F32"/>
  <c r="E32"/>
  <c r="D32"/>
  <c r="C32"/>
  <c r="P31"/>
  <c r="O31"/>
  <c r="N31"/>
  <c r="M31"/>
  <c r="L31"/>
  <c r="K31"/>
  <c r="J31"/>
  <c r="I31"/>
  <c r="H31"/>
  <c r="G31"/>
  <c r="F31"/>
  <c r="E31"/>
  <c r="D31"/>
  <c r="C31"/>
  <c r="P30"/>
  <c r="O30"/>
  <c r="N30"/>
  <c r="M30"/>
  <c r="L30"/>
  <c r="K30"/>
  <c r="J30"/>
  <c r="I30"/>
  <c r="H30"/>
  <c r="G30"/>
  <c r="F30"/>
  <c r="E30"/>
  <c r="D30"/>
  <c r="C30"/>
  <c r="P29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O24"/>
  <c r="N24"/>
  <c r="M24"/>
  <c r="L24"/>
  <c r="K24"/>
  <c r="J24"/>
  <c r="I24"/>
  <c r="H24"/>
  <c r="G24"/>
  <c r="F24"/>
  <c r="E24"/>
  <c r="D24"/>
  <c r="C24"/>
  <c r="O23"/>
  <c r="N23"/>
  <c r="M23"/>
  <c r="L23"/>
  <c r="K23"/>
  <c r="J23"/>
  <c r="I23"/>
  <c r="H23"/>
  <c r="G23"/>
  <c r="F23"/>
  <c r="E23"/>
  <c r="D23"/>
  <c r="C23"/>
  <c r="O22"/>
  <c r="N22"/>
  <c r="M22"/>
  <c r="L22"/>
  <c r="K22"/>
  <c r="J22"/>
  <c r="I22"/>
  <c r="H22"/>
  <c r="G22"/>
  <c r="F22"/>
  <c r="E22"/>
  <c r="D22"/>
  <c r="C22"/>
  <c r="O21"/>
  <c r="N21"/>
  <c r="M21"/>
  <c r="L21"/>
  <c r="K21"/>
  <c r="J21"/>
  <c r="I21"/>
  <c r="H21"/>
  <c r="G21"/>
  <c r="F21"/>
  <c r="E21"/>
  <c r="D21"/>
  <c r="C21"/>
  <c r="O20"/>
  <c r="N20"/>
  <c r="M20"/>
  <c r="L20"/>
  <c r="K20"/>
  <c r="J20"/>
  <c r="I20"/>
  <c r="H20"/>
  <c r="G20"/>
  <c r="F20"/>
  <c r="E20"/>
  <c r="D20"/>
  <c r="C20"/>
  <c r="O19"/>
  <c r="N19"/>
  <c r="M19"/>
  <c r="L19"/>
  <c r="K19"/>
  <c r="J19"/>
  <c r="I19"/>
  <c r="H19"/>
  <c r="G19"/>
  <c r="F19"/>
  <c r="E19"/>
  <c r="D19"/>
  <c r="C19"/>
  <c r="O18"/>
  <c r="N18"/>
  <c r="M18"/>
  <c r="L18"/>
  <c r="K18"/>
  <c r="J18"/>
  <c r="I18"/>
  <c r="H18"/>
  <c r="G18"/>
  <c r="F18"/>
  <c r="E18"/>
  <c r="D18"/>
  <c r="C18"/>
  <c r="O17"/>
  <c r="N17"/>
  <c r="M17"/>
  <c r="L17"/>
  <c r="K17"/>
  <c r="J17"/>
  <c r="I17"/>
  <c r="H17"/>
  <c r="G17"/>
  <c r="F17"/>
  <c r="E17"/>
  <c r="D17"/>
  <c r="C17"/>
  <c r="O16"/>
  <c r="N16"/>
  <c r="M16"/>
  <c r="L16"/>
  <c r="K16"/>
  <c r="J16"/>
  <c r="I16"/>
  <c r="H16"/>
  <c r="G16"/>
  <c r="F16"/>
  <c r="E16"/>
  <c r="D16"/>
  <c r="C16"/>
  <c r="O15"/>
  <c r="N15"/>
  <c r="M15"/>
  <c r="L15"/>
  <c r="K15"/>
  <c r="J15"/>
  <c r="I15"/>
  <c r="H15"/>
  <c r="G15"/>
  <c r="F15"/>
  <c r="E15"/>
  <c r="D15"/>
  <c r="C15"/>
  <c r="O14"/>
  <c r="N14"/>
  <c r="M14"/>
  <c r="L14"/>
  <c r="K14"/>
  <c r="J14"/>
  <c r="I14"/>
  <c r="H14"/>
  <c r="G14"/>
  <c r="F14"/>
  <c r="E14"/>
  <c r="D14"/>
  <c r="C14"/>
  <c r="O13"/>
  <c r="N13"/>
  <c r="M13"/>
  <c r="L13"/>
  <c r="K13"/>
  <c r="J13"/>
  <c r="I13"/>
  <c r="H13"/>
  <c r="G13"/>
  <c r="F13"/>
  <c r="E13"/>
  <c r="D13"/>
  <c r="C13"/>
  <c r="O12"/>
  <c r="N12"/>
  <c r="M12"/>
  <c r="L12"/>
  <c r="K12"/>
  <c r="J12"/>
  <c r="I12"/>
  <c r="H12"/>
  <c r="G12"/>
  <c r="F12"/>
  <c r="E12"/>
  <c r="D12"/>
  <c r="C12"/>
  <c r="O11"/>
  <c r="N11"/>
  <c r="M1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O9"/>
  <c r="N9"/>
  <c r="M9"/>
  <c r="L9"/>
  <c r="K9"/>
  <c r="J9"/>
  <c r="I9"/>
  <c r="H9"/>
  <c r="G9"/>
  <c r="F9"/>
  <c r="E9"/>
  <c r="D9"/>
  <c r="C9"/>
  <c r="O8"/>
  <c r="N8"/>
  <c r="M8"/>
  <c r="L8"/>
  <c r="K8"/>
  <c r="J8"/>
  <c r="I8"/>
  <c r="H8"/>
  <c r="G8"/>
  <c r="F8"/>
  <c r="E8"/>
  <c r="D8"/>
  <c r="C8"/>
  <c r="O7"/>
  <c r="N7"/>
  <c r="M7"/>
  <c r="L7"/>
  <c r="K7"/>
  <c r="J7"/>
  <c r="I7"/>
  <c r="H7"/>
  <c r="G7"/>
  <c r="F7"/>
  <c r="E7"/>
  <c r="D7"/>
  <c r="C7"/>
  <c r="O6"/>
  <c r="N6"/>
  <c r="M6"/>
  <c r="L6"/>
  <c r="K6"/>
  <c r="J6"/>
  <c r="I6"/>
  <c r="H6"/>
  <c r="G6"/>
  <c r="F6"/>
  <c r="E6"/>
  <c r="D6"/>
  <c r="C6"/>
  <c r="O5"/>
  <c r="N5"/>
  <c r="M5"/>
  <c r="L5"/>
  <c r="K5"/>
  <c r="J5"/>
  <c r="I5"/>
  <c r="H5"/>
  <c r="G5"/>
  <c r="F5"/>
  <c r="E5"/>
  <c r="D5"/>
  <c r="C5"/>
  <c r="P43" i="22"/>
  <c r="O43"/>
  <c r="N43"/>
  <c r="M43"/>
  <c r="L43"/>
  <c r="K43"/>
  <c r="J43"/>
  <c r="I43"/>
  <c r="H43"/>
  <c r="G43"/>
  <c r="F43"/>
  <c r="E43"/>
  <c r="D43"/>
  <c r="C43"/>
  <c r="P42"/>
  <c r="O42"/>
  <c r="N42"/>
  <c r="M42"/>
  <c r="L42"/>
  <c r="K42"/>
  <c r="J42"/>
  <c r="I42"/>
  <c r="H42"/>
  <c r="G42"/>
  <c r="F42"/>
  <c r="E42"/>
  <c r="D42"/>
  <c r="C42"/>
  <c r="P41"/>
  <c r="O41"/>
  <c r="N41"/>
  <c r="M41"/>
  <c r="L41"/>
  <c r="K41"/>
  <c r="J41"/>
  <c r="I41"/>
  <c r="H41"/>
  <c r="G41"/>
  <c r="F41"/>
  <c r="E41"/>
  <c r="D41"/>
  <c r="C41"/>
  <c r="P40"/>
  <c r="O40"/>
  <c r="N40"/>
  <c r="M40"/>
  <c r="L40"/>
  <c r="K40"/>
  <c r="J40"/>
  <c r="I40"/>
  <c r="H40"/>
  <c r="G40"/>
  <c r="F40"/>
  <c r="E40"/>
  <c r="D40"/>
  <c r="C40"/>
  <c r="P39"/>
  <c r="O39"/>
  <c r="N39"/>
  <c r="M39"/>
  <c r="L39"/>
  <c r="K39"/>
  <c r="J39"/>
  <c r="I39"/>
  <c r="H39"/>
  <c r="G39"/>
  <c r="F39"/>
  <c r="E39"/>
  <c r="D39"/>
  <c r="C39"/>
  <c r="P38"/>
  <c r="O38"/>
  <c r="N38"/>
  <c r="M38"/>
  <c r="L38"/>
  <c r="K38"/>
  <c r="J38"/>
  <c r="I38"/>
  <c r="H38"/>
  <c r="G38"/>
  <c r="F38"/>
  <c r="E38"/>
  <c r="D38"/>
  <c r="C38"/>
  <c r="P37"/>
  <c r="O37"/>
  <c r="N37"/>
  <c r="M37"/>
  <c r="L37"/>
  <c r="K37"/>
  <c r="J37"/>
  <c r="I37"/>
  <c r="H37"/>
  <c r="G37"/>
  <c r="F37"/>
  <c r="E37"/>
  <c r="D37"/>
  <c r="C37"/>
  <c r="P36"/>
  <c r="O36"/>
  <c r="N36"/>
  <c r="M36"/>
  <c r="L36"/>
  <c r="K36"/>
  <c r="J36"/>
  <c r="I36"/>
  <c r="H36"/>
  <c r="G36"/>
  <c r="F36"/>
  <c r="E36"/>
  <c r="D36"/>
  <c r="C36"/>
  <c r="P35"/>
  <c r="O35"/>
  <c r="N35"/>
  <c r="M35"/>
  <c r="L35"/>
  <c r="K35"/>
  <c r="J35"/>
  <c r="I35"/>
  <c r="H35"/>
  <c r="G35"/>
  <c r="F35"/>
  <c r="E35"/>
  <c r="D35"/>
  <c r="C35"/>
  <c r="P34"/>
  <c r="O34"/>
  <c r="N34"/>
  <c r="M34"/>
  <c r="L34"/>
  <c r="K34"/>
  <c r="J34"/>
  <c r="I34"/>
  <c r="H34"/>
  <c r="G34"/>
  <c r="F34"/>
  <c r="E34"/>
  <c r="D34"/>
  <c r="C34"/>
  <c r="P33"/>
  <c r="O33"/>
  <c r="N33"/>
  <c r="M33"/>
  <c r="L33"/>
  <c r="K33"/>
  <c r="J33"/>
  <c r="I33"/>
  <c r="H33"/>
  <c r="G33"/>
  <c r="F33"/>
  <c r="E33"/>
  <c r="D33"/>
  <c r="C33"/>
  <c r="P32"/>
  <c r="O32"/>
  <c r="N32"/>
  <c r="M32"/>
  <c r="L32"/>
  <c r="K32"/>
  <c r="J32"/>
  <c r="I32"/>
  <c r="H32"/>
  <c r="G32"/>
  <c r="F32"/>
  <c r="E32"/>
  <c r="D32"/>
  <c r="C32"/>
  <c r="P31"/>
  <c r="O31"/>
  <c r="N31"/>
  <c r="M31"/>
  <c r="L31"/>
  <c r="K31"/>
  <c r="J31"/>
  <c r="I31"/>
  <c r="H31"/>
  <c r="G31"/>
  <c r="F31"/>
  <c r="E31"/>
  <c r="D31"/>
  <c r="C31"/>
  <c r="P30"/>
  <c r="O30"/>
  <c r="N30"/>
  <c r="M30"/>
  <c r="L30"/>
  <c r="K30"/>
  <c r="J30"/>
  <c r="I30"/>
  <c r="H30"/>
  <c r="G30"/>
  <c r="F30"/>
  <c r="E30"/>
  <c r="D30"/>
  <c r="C30"/>
  <c r="P29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O24"/>
  <c r="N24"/>
  <c r="M24"/>
  <c r="L24"/>
  <c r="K24"/>
  <c r="J24"/>
  <c r="I24"/>
  <c r="H24"/>
  <c r="G24"/>
  <c r="F24"/>
  <c r="E24"/>
  <c r="D24"/>
  <c r="C24"/>
  <c r="O23"/>
  <c r="N23"/>
  <c r="M23"/>
  <c r="L23"/>
  <c r="K23"/>
  <c r="J23"/>
  <c r="I23"/>
  <c r="H23"/>
  <c r="G23"/>
  <c r="F23"/>
  <c r="E23"/>
  <c r="D23"/>
  <c r="C23"/>
  <c r="O22"/>
  <c r="N22"/>
  <c r="M22"/>
  <c r="L22"/>
  <c r="K22"/>
  <c r="J22"/>
  <c r="I22"/>
  <c r="H22"/>
  <c r="G22"/>
  <c r="F22"/>
  <c r="E22"/>
  <c r="D22"/>
  <c r="C22"/>
  <c r="O21"/>
  <c r="N21"/>
  <c r="M21"/>
  <c r="L21"/>
  <c r="K21"/>
  <c r="J21"/>
  <c r="I21"/>
  <c r="H21"/>
  <c r="G21"/>
  <c r="F21"/>
  <c r="E21"/>
  <c r="D21"/>
  <c r="C21"/>
  <c r="O20"/>
  <c r="N20"/>
  <c r="M20"/>
  <c r="L20"/>
  <c r="K20"/>
  <c r="J20"/>
  <c r="I20"/>
  <c r="H20"/>
  <c r="G20"/>
  <c r="F20"/>
  <c r="E20"/>
  <c r="D20"/>
  <c r="C20"/>
  <c r="O19"/>
  <c r="N19"/>
  <c r="M19"/>
  <c r="L19"/>
  <c r="K19"/>
  <c r="J19"/>
  <c r="I19"/>
  <c r="H19"/>
  <c r="G19"/>
  <c r="F19"/>
  <c r="E19"/>
  <c r="D19"/>
  <c r="C19"/>
  <c r="O18"/>
  <c r="N18"/>
  <c r="M18"/>
  <c r="L18"/>
  <c r="K18"/>
  <c r="J18"/>
  <c r="I18"/>
  <c r="H18"/>
  <c r="G18"/>
  <c r="F18"/>
  <c r="E18"/>
  <c r="D18"/>
  <c r="C18"/>
  <c r="O17"/>
  <c r="N17"/>
  <c r="M17"/>
  <c r="L17"/>
  <c r="K17"/>
  <c r="J17"/>
  <c r="I17"/>
  <c r="H17"/>
  <c r="G17"/>
  <c r="F17"/>
  <c r="E17"/>
  <c r="D17"/>
  <c r="C17"/>
  <c r="O16"/>
  <c r="N16"/>
  <c r="M16"/>
  <c r="L16"/>
  <c r="K16"/>
  <c r="J16"/>
  <c r="I16"/>
  <c r="H16"/>
  <c r="G16"/>
  <c r="F16"/>
  <c r="E16"/>
  <c r="D16"/>
  <c r="C16"/>
  <c r="O15"/>
  <c r="N15"/>
  <c r="M15"/>
  <c r="L15"/>
  <c r="K15"/>
  <c r="J15"/>
  <c r="I15"/>
  <c r="H15"/>
  <c r="G15"/>
  <c r="F15"/>
  <c r="E15"/>
  <c r="D15"/>
  <c r="C15"/>
  <c r="O14"/>
  <c r="N14"/>
  <c r="M14"/>
  <c r="L14"/>
  <c r="K14"/>
  <c r="J14"/>
  <c r="I14"/>
  <c r="H14"/>
  <c r="G14"/>
  <c r="F14"/>
  <c r="E14"/>
  <c r="D14"/>
  <c r="C14"/>
  <c r="O13"/>
  <c r="N13"/>
  <c r="M13"/>
  <c r="L13"/>
  <c r="K13"/>
  <c r="J13"/>
  <c r="I13"/>
  <c r="H13"/>
  <c r="G13"/>
  <c r="F13"/>
  <c r="E13"/>
  <c r="D13"/>
  <c r="C13"/>
  <c r="O12"/>
  <c r="N12"/>
  <c r="M12"/>
  <c r="L12"/>
  <c r="K12"/>
  <c r="J12"/>
  <c r="I12"/>
  <c r="H12"/>
  <c r="G12"/>
  <c r="F12"/>
  <c r="E12"/>
  <c r="D12"/>
  <c r="C12"/>
  <c r="O11"/>
  <c r="N11"/>
  <c r="M1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O9"/>
  <c r="N9"/>
  <c r="M9"/>
  <c r="L9"/>
  <c r="K9"/>
  <c r="J9"/>
  <c r="I9"/>
  <c r="H9"/>
  <c r="G9"/>
  <c r="F9"/>
  <c r="E9"/>
  <c r="D9"/>
  <c r="C9"/>
  <c r="O8"/>
  <c r="N8"/>
  <c r="M8"/>
  <c r="L8"/>
  <c r="K8"/>
  <c r="J8"/>
  <c r="I8"/>
  <c r="H8"/>
  <c r="G8"/>
  <c r="F8"/>
  <c r="E8"/>
  <c r="D8"/>
  <c r="C8"/>
  <c r="O7"/>
  <c r="N7"/>
  <c r="M7"/>
  <c r="L7"/>
  <c r="K7"/>
  <c r="J7"/>
  <c r="I7"/>
  <c r="H7"/>
  <c r="G7"/>
  <c r="F7"/>
  <c r="E7"/>
  <c r="D7"/>
  <c r="C7"/>
  <c r="O6"/>
  <c r="N6"/>
  <c r="M6"/>
  <c r="L6"/>
  <c r="K6"/>
  <c r="J6"/>
  <c r="I6"/>
  <c r="H6"/>
  <c r="G6"/>
  <c r="F6"/>
  <c r="E6"/>
  <c r="D6"/>
  <c r="C6"/>
  <c r="O5"/>
  <c r="N5"/>
  <c r="M5"/>
  <c r="L5"/>
  <c r="K5"/>
  <c r="J5"/>
  <c r="I5"/>
  <c r="H5"/>
  <c r="G5"/>
  <c r="F5"/>
  <c r="E5"/>
  <c r="D5"/>
  <c r="C5"/>
  <c r="P43" i="21"/>
  <c r="O43"/>
  <c r="N43"/>
  <c r="M43"/>
  <c r="L43"/>
  <c r="K43"/>
  <c r="J43"/>
  <c r="I43"/>
  <c r="H43"/>
  <c r="G43"/>
  <c r="F43"/>
  <c r="E43"/>
  <c r="D43"/>
  <c r="C43"/>
  <c r="P42"/>
  <c r="O42"/>
  <c r="N42"/>
  <c r="M42"/>
  <c r="L42"/>
  <c r="K42"/>
  <c r="J42"/>
  <c r="I42"/>
  <c r="H42"/>
  <c r="G42"/>
  <c r="F42"/>
  <c r="E42"/>
  <c r="D42"/>
  <c r="C42"/>
  <c r="P41"/>
  <c r="O41"/>
  <c r="N41"/>
  <c r="M41"/>
  <c r="L41"/>
  <c r="K41"/>
  <c r="J41"/>
  <c r="I41"/>
  <c r="H41"/>
  <c r="G41"/>
  <c r="F41"/>
  <c r="E41"/>
  <c r="D41"/>
  <c r="C41"/>
  <c r="P40"/>
  <c r="O40"/>
  <c r="N40"/>
  <c r="M40"/>
  <c r="L40"/>
  <c r="K40"/>
  <c r="J40"/>
  <c r="I40"/>
  <c r="H40"/>
  <c r="G40"/>
  <c r="F40"/>
  <c r="E40"/>
  <c r="D40"/>
  <c r="C40"/>
  <c r="P39"/>
  <c r="O39"/>
  <c r="N39"/>
  <c r="M39"/>
  <c r="L39"/>
  <c r="K39"/>
  <c r="J39"/>
  <c r="I39"/>
  <c r="H39"/>
  <c r="G39"/>
  <c r="F39"/>
  <c r="E39"/>
  <c r="D39"/>
  <c r="C39"/>
  <c r="P38"/>
  <c r="O38"/>
  <c r="N38"/>
  <c r="M38"/>
  <c r="L38"/>
  <c r="K38"/>
  <c r="J38"/>
  <c r="I38"/>
  <c r="H38"/>
  <c r="G38"/>
  <c r="F38"/>
  <c r="E38"/>
  <c r="D38"/>
  <c r="C38"/>
  <c r="P37"/>
  <c r="O37"/>
  <c r="N37"/>
  <c r="M37"/>
  <c r="L37"/>
  <c r="K37"/>
  <c r="J37"/>
  <c r="I37"/>
  <c r="H37"/>
  <c r="G37"/>
  <c r="F37"/>
  <c r="E37"/>
  <c r="D37"/>
  <c r="C37"/>
  <c r="P36"/>
  <c r="O36"/>
  <c r="N36"/>
  <c r="M36"/>
  <c r="L36"/>
  <c r="K36"/>
  <c r="J36"/>
  <c r="I36"/>
  <c r="H36"/>
  <c r="G36"/>
  <c r="F36"/>
  <c r="E36"/>
  <c r="D36"/>
  <c r="C36"/>
  <c r="P35"/>
  <c r="O35"/>
  <c r="N35"/>
  <c r="M35"/>
  <c r="L35"/>
  <c r="K35"/>
  <c r="J35"/>
  <c r="I35"/>
  <c r="H35"/>
  <c r="G35"/>
  <c r="F35"/>
  <c r="E35"/>
  <c r="D35"/>
  <c r="C35"/>
  <c r="P34"/>
  <c r="O34"/>
  <c r="N34"/>
  <c r="M34"/>
  <c r="L34"/>
  <c r="K34"/>
  <c r="J34"/>
  <c r="I34"/>
  <c r="H34"/>
  <c r="G34"/>
  <c r="F34"/>
  <c r="E34"/>
  <c r="D34"/>
  <c r="C34"/>
  <c r="P33"/>
  <c r="O33"/>
  <c r="N33"/>
  <c r="M33"/>
  <c r="L33"/>
  <c r="K33"/>
  <c r="J33"/>
  <c r="I33"/>
  <c r="H33"/>
  <c r="G33"/>
  <c r="F33"/>
  <c r="E33"/>
  <c r="D33"/>
  <c r="C33"/>
  <c r="P32"/>
  <c r="O32"/>
  <c r="N32"/>
  <c r="M32"/>
  <c r="L32"/>
  <c r="K32"/>
  <c r="J32"/>
  <c r="I32"/>
  <c r="H32"/>
  <c r="G32"/>
  <c r="F32"/>
  <c r="E32"/>
  <c r="D32"/>
  <c r="C32"/>
  <c r="P31"/>
  <c r="O31"/>
  <c r="N31"/>
  <c r="M31"/>
  <c r="L31"/>
  <c r="K31"/>
  <c r="J31"/>
  <c r="I31"/>
  <c r="H31"/>
  <c r="G31"/>
  <c r="F31"/>
  <c r="E31"/>
  <c r="D31"/>
  <c r="C31"/>
  <c r="P30"/>
  <c r="O30"/>
  <c r="N30"/>
  <c r="M30"/>
  <c r="L30"/>
  <c r="K30"/>
  <c r="J30"/>
  <c r="I30"/>
  <c r="H30"/>
  <c r="G30"/>
  <c r="F30"/>
  <c r="E30"/>
  <c r="D30"/>
  <c r="C30"/>
  <c r="P29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O24"/>
  <c r="N24"/>
  <c r="M24"/>
  <c r="L24"/>
  <c r="K24"/>
  <c r="J24"/>
  <c r="I24"/>
  <c r="H24"/>
  <c r="G24"/>
  <c r="F24"/>
  <c r="E24"/>
  <c r="D24"/>
  <c r="C24"/>
  <c r="O23"/>
  <c r="N23"/>
  <c r="M23"/>
  <c r="L23"/>
  <c r="K23"/>
  <c r="J23"/>
  <c r="I23"/>
  <c r="H23"/>
  <c r="G23"/>
  <c r="F23"/>
  <c r="E23"/>
  <c r="D23"/>
  <c r="C23"/>
  <c r="O22"/>
  <c r="N22"/>
  <c r="M22"/>
  <c r="L22"/>
  <c r="K22"/>
  <c r="J22"/>
  <c r="I22"/>
  <c r="H22"/>
  <c r="G22"/>
  <c r="F22"/>
  <c r="E22"/>
  <c r="D22"/>
  <c r="C22"/>
  <c r="O21"/>
  <c r="N21"/>
  <c r="M21"/>
  <c r="L21"/>
  <c r="K21"/>
  <c r="J21"/>
  <c r="I21"/>
  <c r="H21"/>
  <c r="G21"/>
  <c r="F21"/>
  <c r="E21"/>
  <c r="D21"/>
  <c r="C21"/>
  <c r="O20"/>
  <c r="N20"/>
  <c r="M20"/>
  <c r="L20"/>
  <c r="K20"/>
  <c r="J20"/>
  <c r="I20"/>
  <c r="H20"/>
  <c r="G20"/>
  <c r="F20"/>
  <c r="E20"/>
  <c r="D20"/>
  <c r="C20"/>
  <c r="O19"/>
  <c r="N19"/>
  <c r="M19"/>
  <c r="L19"/>
  <c r="K19"/>
  <c r="J19"/>
  <c r="I19"/>
  <c r="H19"/>
  <c r="G19"/>
  <c r="F19"/>
  <c r="E19"/>
  <c r="D19"/>
  <c r="C19"/>
  <c r="O18"/>
  <c r="N18"/>
  <c r="M18"/>
  <c r="L18"/>
  <c r="K18"/>
  <c r="J18"/>
  <c r="I18"/>
  <c r="H18"/>
  <c r="G18"/>
  <c r="F18"/>
  <c r="E18"/>
  <c r="D18"/>
  <c r="C18"/>
  <c r="O17"/>
  <c r="N17"/>
  <c r="M17"/>
  <c r="L17"/>
  <c r="K17"/>
  <c r="J17"/>
  <c r="I17"/>
  <c r="H17"/>
  <c r="G17"/>
  <c r="F17"/>
  <c r="E17"/>
  <c r="D17"/>
  <c r="C17"/>
  <c r="O16"/>
  <c r="N16"/>
  <c r="M16"/>
  <c r="L16"/>
  <c r="K16"/>
  <c r="J16"/>
  <c r="I16"/>
  <c r="H16"/>
  <c r="G16"/>
  <c r="F16"/>
  <c r="E16"/>
  <c r="D16"/>
  <c r="C16"/>
  <c r="O15"/>
  <c r="N15"/>
  <c r="M15"/>
  <c r="L15"/>
  <c r="K15"/>
  <c r="J15"/>
  <c r="I15"/>
  <c r="H15"/>
  <c r="G15"/>
  <c r="F15"/>
  <c r="E15"/>
  <c r="D15"/>
  <c r="C15"/>
  <c r="O14"/>
  <c r="N14"/>
  <c r="M14"/>
  <c r="L14"/>
  <c r="K14"/>
  <c r="J14"/>
  <c r="I14"/>
  <c r="H14"/>
  <c r="G14"/>
  <c r="F14"/>
  <c r="E14"/>
  <c r="D14"/>
  <c r="C14"/>
  <c r="O13"/>
  <c r="N13"/>
  <c r="M13"/>
  <c r="L13"/>
  <c r="K13"/>
  <c r="J13"/>
  <c r="I13"/>
  <c r="H13"/>
  <c r="G13"/>
  <c r="F13"/>
  <c r="E13"/>
  <c r="D13"/>
  <c r="C13"/>
  <c r="O12"/>
  <c r="N12"/>
  <c r="M12"/>
  <c r="L12"/>
  <c r="K12"/>
  <c r="J12"/>
  <c r="I12"/>
  <c r="H12"/>
  <c r="G12"/>
  <c r="F12"/>
  <c r="E12"/>
  <c r="D12"/>
  <c r="C12"/>
  <c r="O11"/>
  <c r="N11"/>
  <c r="M1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O9"/>
  <c r="N9"/>
  <c r="M9"/>
  <c r="L9"/>
  <c r="K9"/>
  <c r="J9"/>
  <c r="I9"/>
  <c r="H9"/>
  <c r="G9"/>
  <c r="F9"/>
  <c r="E9"/>
  <c r="D9"/>
  <c r="C9"/>
  <c r="O8"/>
  <c r="N8"/>
  <c r="M8"/>
  <c r="L8"/>
  <c r="K8"/>
  <c r="J8"/>
  <c r="I8"/>
  <c r="H8"/>
  <c r="G8"/>
  <c r="F8"/>
  <c r="E8"/>
  <c r="D8"/>
  <c r="C8"/>
  <c r="O7"/>
  <c r="N7"/>
  <c r="M7"/>
  <c r="L7"/>
  <c r="K7"/>
  <c r="J7"/>
  <c r="I7"/>
  <c r="H7"/>
  <c r="G7"/>
  <c r="F7"/>
  <c r="E7"/>
  <c r="D7"/>
  <c r="C7"/>
  <c r="O6"/>
  <c r="N6"/>
  <c r="M6"/>
  <c r="L6"/>
  <c r="K6"/>
  <c r="J6"/>
  <c r="I6"/>
  <c r="H6"/>
  <c r="G6"/>
  <c r="F6"/>
  <c r="E6"/>
  <c r="D6"/>
  <c r="C6"/>
  <c r="O5"/>
  <c r="N5"/>
  <c r="M5"/>
  <c r="L5"/>
  <c r="K5"/>
  <c r="J5"/>
  <c r="I5"/>
  <c r="H5"/>
  <c r="G5"/>
  <c r="F5"/>
  <c r="E5"/>
  <c r="D5"/>
  <c r="C5"/>
  <c r="P43" i="20"/>
  <c r="O43"/>
  <c r="N43"/>
  <c r="M43"/>
  <c r="L43"/>
  <c r="K43"/>
  <c r="J43"/>
  <c r="I43"/>
  <c r="H43"/>
  <c r="G43"/>
  <c r="F43"/>
  <c r="E43"/>
  <c r="D43"/>
  <c r="C43"/>
  <c r="P42"/>
  <c r="O42"/>
  <c r="N42"/>
  <c r="M42"/>
  <c r="L42"/>
  <c r="K42"/>
  <c r="J42"/>
  <c r="I42"/>
  <c r="H42"/>
  <c r="G42"/>
  <c r="F42"/>
  <c r="E42"/>
  <c r="D42"/>
  <c r="C42"/>
  <c r="P41"/>
  <c r="O41"/>
  <c r="N41"/>
  <c r="M41"/>
  <c r="L41"/>
  <c r="K41"/>
  <c r="J41"/>
  <c r="I41"/>
  <c r="H41"/>
  <c r="G41"/>
  <c r="F41"/>
  <c r="E41"/>
  <c r="D41"/>
  <c r="C41"/>
  <c r="P40"/>
  <c r="O40"/>
  <c r="N40"/>
  <c r="M40"/>
  <c r="L40"/>
  <c r="K40"/>
  <c r="J40"/>
  <c r="I40"/>
  <c r="H40"/>
  <c r="G40"/>
  <c r="F40"/>
  <c r="E40"/>
  <c r="D40"/>
  <c r="C40"/>
  <c r="P39"/>
  <c r="O39"/>
  <c r="N39"/>
  <c r="M39"/>
  <c r="L39"/>
  <c r="K39"/>
  <c r="J39"/>
  <c r="I39"/>
  <c r="H39"/>
  <c r="G39"/>
  <c r="F39"/>
  <c r="E39"/>
  <c r="D39"/>
  <c r="C39"/>
  <c r="P38"/>
  <c r="O38"/>
  <c r="N38"/>
  <c r="M38"/>
  <c r="L38"/>
  <c r="K38"/>
  <c r="J38"/>
  <c r="I38"/>
  <c r="H38"/>
  <c r="G38"/>
  <c r="F38"/>
  <c r="E38"/>
  <c r="D38"/>
  <c r="C38"/>
  <c r="P37"/>
  <c r="O37"/>
  <c r="N37"/>
  <c r="M37"/>
  <c r="L37"/>
  <c r="K37"/>
  <c r="J37"/>
  <c r="I37"/>
  <c r="H37"/>
  <c r="G37"/>
  <c r="F37"/>
  <c r="E37"/>
  <c r="D37"/>
  <c r="C37"/>
  <c r="P36"/>
  <c r="O36"/>
  <c r="N36"/>
  <c r="M36"/>
  <c r="L36"/>
  <c r="K36"/>
  <c r="J36"/>
  <c r="I36"/>
  <c r="H36"/>
  <c r="G36"/>
  <c r="F36"/>
  <c r="E36"/>
  <c r="D36"/>
  <c r="C36"/>
  <c r="P35"/>
  <c r="O35"/>
  <c r="N35"/>
  <c r="M35"/>
  <c r="L35"/>
  <c r="K35"/>
  <c r="J35"/>
  <c r="I35"/>
  <c r="H35"/>
  <c r="G35"/>
  <c r="F35"/>
  <c r="E35"/>
  <c r="D35"/>
  <c r="C35"/>
  <c r="P34"/>
  <c r="O34"/>
  <c r="N34"/>
  <c r="M34"/>
  <c r="L34"/>
  <c r="K34"/>
  <c r="J34"/>
  <c r="I34"/>
  <c r="H34"/>
  <c r="G34"/>
  <c r="F34"/>
  <c r="E34"/>
  <c r="D34"/>
  <c r="C34"/>
  <c r="P33"/>
  <c r="O33"/>
  <c r="N33"/>
  <c r="M33"/>
  <c r="L33"/>
  <c r="K33"/>
  <c r="J33"/>
  <c r="I33"/>
  <c r="H33"/>
  <c r="G33"/>
  <c r="F33"/>
  <c r="E33"/>
  <c r="D33"/>
  <c r="C33"/>
  <c r="P32"/>
  <c r="O32"/>
  <c r="N32"/>
  <c r="M32"/>
  <c r="L32"/>
  <c r="K32"/>
  <c r="J32"/>
  <c r="I32"/>
  <c r="H32"/>
  <c r="G32"/>
  <c r="F32"/>
  <c r="E32"/>
  <c r="D32"/>
  <c r="C32"/>
  <c r="P31"/>
  <c r="O31"/>
  <c r="N31"/>
  <c r="M31"/>
  <c r="L31"/>
  <c r="K31"/>
  <c r="J31"/>
  <c r="I31"/>
  <c r="H31"/>
  <c r="G31"/>
  <c r="F31"/>
  <c r="E31"/>
  <c r="D31"/>
  <c r="C31"/>
  <c r="P30"/>
  <c r="O30"/>
  <c r="N30"/>
  <c r="M30"/>
  <c r="L30"/>
  <c r="K30"/>
  <c r="J30"/>
  <c r="I30"/>
  <c r="H30"/>
  <c r="G30"/>
  <c r="F30"/>
  <c r="E30"/>
  <c r="D30"/>
  <c r="C30"/>
  <c r="P29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O24"/>
  <c r="N24"/>
  <c r="M24"/>
  <c r="L24"/>
  <c r="K24"/>
  <c r="J24"/>
  <c r="I24"/>
  <c r="H24"/>
  <c r="G24"/>
  <c r="F24"/>
  <c r="E24"/>
  <c r="D24"/>
  <c r="C24"/>
  <c r="O23"/>
  <c r="N23"/>
  <c r="M23"/>
  <c r="L23"/>
  <c r="K23"/>
  <c r="J23"/>
  <c r="I23"/>
  <c r="H23"/>
  <c r="G23"/>
  <c r="F23"/>
  <c r="E23"/>
  <c r="D23"/>
  <c r="C23"/>
  <c r="O22"/>
  <c r="N22"/>
  <c r="M22"/>
  <c r="L22"/>
  <c r="K22"/>
  <c r="J22"/>
  <c r="I22"/>
  <c r="H22"/>
  <c r="G22"/>
  <c r="F22"/>
  <c r="E22"/>
  <c r="D22"/>
  <c r="C22"/>
  <c r="O21"/>
  <c r="N21"/>
  <c r="M21"/>
  <c r="L21"/>
  <c r="K21"/>
  <c r="J21"/>
  <c r="I21"/>
  <c r="H21"/>
  <c r="G21"/>
  <c r="F21"/>
  <c r="E21"/>
  <c r="D21"/>
  <c r="C21"/>
  <c r="O20"/>
  <c r="N20"/>
  <c r="M20"/>
  <c r="L20"/>
  <c r="K20"/>
  <c r="J20"/>
  <c r="I20"/>
  <c r="H20"/>
  <c r="G20"/>
  <c r="F20"/>
  <c r="E20"/>
  <c r="D20"/>
  <c r="C20"/>
  <c r="O19"/>
  <c r="N19"/>
  <c r="M19"/>
  <c r="L19"/>
  <c r="K19"/>
  <c r="J19"/>
  <c r="I19"/>
  <c r="H19"/>
  <c r="G19"/>
  <c r="F19"/>
  <c r="E19"/>
  <c r="D19"/>
  <c r="C19"/>
  <c r="O18"/>
  <c r="N18"/>
  <c r="M18"/>
  <c r="L18"/>
  <c r="K18"/>
  <c r="J18"/>
  <c r="I18"/>
  <c r="H18"/>
  <c r="G18"/>
  <c r="F18"/>
  <c r="E18"/>
  <c r="D18"/>
  <c r="C18"/>
  <c r="O17"/>
  <c r="N17"/>
  <c r="M17"/>
  <c r="L17"/>
  <c r="K17"/>
  <c r="J17"/>
  <c r="I17"/>
  <c r="H17"/>
  <c r="G17"/>
  <c r="F17"/>
  <c r="E17"/>
  <c r="D17"/>
  <c r="C17"/>
  <c r="O16"/>
  <c r="N16"/>
  <c r="M16"/>
  <c r="L16"/>
  <c r="K16"/>
  <c r="J16"/>
  <c r="I16"/>
  <c r="H16"/>
  <c r="G16"/>
  <c r="F16"/>
  <c r="E16"/>
  <c r="D16"/>
  <c r="C16"/>
  <c r="O15"/>
  <c r="N15"/>
  <c r="M15"/>
  <c r="L15"/>
  <c r="K15"/>
  <c r="J15"/>
  <c r="I15"/>
  <c r="H15"/>
  <c r="G15"/>
  <c r="F15"/>
  <c r="E15"/>
  <c r="D15"/>
  <c r="C15"/>
  <c r="O14"/>
  <c r="N14"/>
  <c r="M14"/>
  <c r="L14"/>
  <c r="K14"/>
  <c r="J14"/>
  <c r="I14"/>
  <c r="H14"/>
  <c r="G14"/>
  <c r="F14"/>
  <c r="E14"/>
  <c r="D14"/>
  <c r="C14"/>
  <c r="O13"/>
  <c r="N13"/>
  <c r="M13"/>
  <c r="L13"/>
  <c r="K13"/>
  <c r="J13"/>
  <c r="I13"/>
  <c r="H13"/>
  <c r="G13"/>
  <c r="F13"/>
  <c r="E13"/>
  <c r="D13"/>
  <c r="C13"/>
  <c r="O12"/>
  <c r="N12"/>
  <c r="M12"/>
  <c r="L12"/>
  <c r="K12"/>
  <c r="J12"/>
  <c r="I12"/>
  <c r="H12"/>
  <c r="G12"/>
  <c r="F12"/>
  <c r="E12"/>
  <c r="D12"/>
  <c r="C12"/>
  <c r="O11"/>
  <c r="N11"/>
  <c r="M1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O9"/>
  <c r="N9"/>
  <c r="M9"/>
  <c r="L9"/>
  <c r="K9"/>
  <c r="J9"/>
  <c r="I9"/>
  <c r="H9"/>
  <c r="G9"/>
  <c r="F9"/>
  <c r="E9"/>
  <c r="D9"/>
  <c r="C9"/>
  <c r="O8"/>
  <c r="N8"/>
  <c r="M8"/>
  <c r="L8"/>
  <c r="K8"/>
  <c r="J8"/>
  <c r="I8"/>
  <c r="H8"/>
  <c r="G8"/>
  <c r="F8"/>
  <c r="E8"/>
  <c r="D8"/>
  <c r="C8"/>
  <c r="O7"/>
  <c r="N7"/>
  <c r="M7"/>
  <c r="L7"/>
  <c r="K7"/>
  <c r="J7"/>
  <c r="I7"/>
  <c r="H7"/>
  <c r="G7"/>
  <c r="F7"/>
  <c r="E7"/>
  <c r="D7"/>
  <c r="C7"/>
  <c r="O6"/>
  <c r="N6"/>
  <c r="M6"/>
  <c r="L6"/>
  <c r="K6"/>
  <c r="J6"/>
  <c r="I6"/>
  <c r="H6"/>
  <c r="G6"/>
  <c r="F6"/>
  <c r="E6"/>
  <c r="D6"/>
  <c r="C6"/>
  <c r="O5"/>
  <c r="N5"/>
  <c r="M5"/>
  <c r="L5"/>
  <c r="K5"/>
  <c r="J5"/>
  <c r="I5"/>
  <c r="H5"/>
  <c r="G5"/>
  <c r="F5"/>
  <c r="E5"/>
  <c r="D5"/>
  <c r="C5"/>
  <c r="P43" i="19"/>
  <c r="O43"/>
  <c r="N43"/>
  <c r="M43"/>
  <c r="L43"/>
  <c r="K43"/>
  <c r="J43"/>
  <c r="I43"/>
  <c r="H43"/>
  <c r="G43"/>
  <c r="F43"/>
  <c r="E43"/>
  <c r="D43"/>
  <c r="C43"/>
  <c r="P42"/>
  <c r="O42"/>
  <c r="N42"/>
  <c r="M42"/>
  <c r="L42"/>
  <c r="K42"/>
  <c r="J42"/>
  <c r="I42"/>
  <c r="H42"/>
  <c r="G42"/>
  <c r="F42"/>
  <c r="E42"/>
  <c r="D42"/>
  <c r="C42"/>
  <c r="P41"/>
  <c r="O41"/>
  <c r="N41"/>
  <c r="M41"/>
  <c r="L41"/>
  <c r="K41"/>
  <c r="J41"/>
  <c r="I41"/>
  <c r="H41"/>
  <c r="G41"/>
  <c r="F41"/>
  <c r="E41"/>
  <c r="D41"/>
  <c r="C41"/>
  <c r="P40"/>
  <c r="O40"/>
  <c r="N40"/>
  <c r="M40"/>
  <c r="L40"/>
  <c r="K40"/>
  <c r="J40"/>
  <c r="I40"/>
  <c r="H40"/>
  <c r="G40"/>
  <c r="F40"/>
  <c r="E40"/>
  <c r="D40"/>
  <c r="C40"/>
  <c r="P39"/>
  <c r="O39"/>
  <c r="N39"/>
  <c r="M39"/>
  <c r="L39"/>
  <c r="K39"/>
  <c r="J39"/>
  <c r="I39"/>
  <c r="H39"/>
  <c r="G39"/>
  <c r="F39"/>
  <c r="E39"/>
  <c r="D39"/>
  <c r="C39"/>
  <c r="P38"/>
  <c r="O38"/>
  <c r="N38"/>
  <c r="M38"/>
  <c r="L38"/>
  <c r="K38"/>
  <c r="J38"/>
  <c r="I38"/>
  <c r="H38"/>
  <c r="G38"/>
  <c r="F38"/>
  <c r="E38"/>
  <c r="D38"/>
  <c r="C38"/>
  <c r="P37"/>
  <c r="O37"/>
  <c r="N37"/>
  <c r="M37"/>
  <c r="L37"/>
  <c r="K37"/>
  <c r="J37"/>
  <c r="I37"/>
  <c r="H37"/>
  <c r="G37"/>
  <c r="F37"/>
  <c r="E37"/>
  <c r="D37"/>
  <c r="C37"/>
  <c r="P36"/>
  <c r="O36"/>
  <c r="N36"/>
  <c r="M36"/>
  <c r="L36"/>
  <c r="K36"/>
  <c r="J36"/>
  <c r="I36"/>
  <c r="H36"/>
  <c r="G36"/>
  <c r="F36"/>
  <c r="E36"/>
  <c r="D36"/>
  <c r="C36"/>
  <c r="P35"/>
  <c r="O35"/>
  <c r="N35"/>
  <c r="M35"/>
  <c r="L35"/>
  <c r="K35"/>
  <c r="J35"/>
  <c r="I35"/>
  <c r="H35"/>
  <c r="G35"/>
  <c r="F35"/>
  <c r="E35"/>
  <c r="D35"/>
  <c r="C35"/>
  <c r="P34"/>
  <c r="O34"/>
  <c r="N34"/>
  <c r="M34"/>
  <c r="L34"/>
  <c r="K34"/>
  <c r="J34"/>
  <c r="I34"/>
  <c r="H34"/>
  <c r="G34"/>
  <c r="F34"/>
  <c r="E34"/>
  <c r="D34"/>
  <c r="C34"/>
  <c r="P33"/>
  <c r="O33"/>
  <c r="N33"/>
  <c r="M33"/>
  <c r="L33"/>
  <c r="K33"/>
  <c r="J33"/>
  <c r="I33"/>
  <c r="H33"/>
  <c r="G33"/>
  <c r="F33"/>
  <c r="E33"/>
  <c r="D33"/>
  <c r="C33"/>
  <c r="P32"/>
  <c r="O32"/>
  <c r="N32"/>
  <c r="M32"/>
  <c r="L32"/>
  <c r="K32"/>
  <c r="J32"/>
  <c r="I32"/>
  <c r="H32"/>
  <c r="G32"/>
  <c r="F32"/>
  <c r="E32"/>
  <c r="D32"/>
  <c r="C32"/>
  <c r="P31"/>
  <c r="O31"/>
  <c r="N31"/>
  <c r="M31"/>
  <c r="L31"/>
  <c r="K31"/>
  <c r="J31"/>
  <c r="I31"/>
  <c r="H31"/>
  <c r="G31"/>
  <c r="F31"/>
  <c r="E31"/>
  <c r="D31"/>
  <c r="C31"/>
  <c r="P30"/>
  <c r="O30"/>
  <c r="N30"/>
  <c r="M30"/>
  <c r="L30"/>
  <c r="K30"/>
  <c r="J30"/>
  <c r="I30"/>
  <c r="H30"/>
  <c r="G30"/>
  <c r="F30"/>
  <c r="E30"/>
  <c r="D30"/>
  <c r="C30"/>
  <c r="P29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O24"/>
  <c r="N24"/>
  <c r="M24"/>
  <c r="L24"/>
  <c r="K24"/>
  <c r="J24"/>
  <c r="I24"/>
  <c r="H24"/>
  <c r="G24"/>
  <c r="F24"/>
  <c r="E24"/>
  <c r="D24"/>
  <c r="C24"/>
  <c r="O23"/>
  <c r="N23"/>
  <c r="M23"/>
  <c r="L23"/>
  <c r="K23"/>
  <c r="J23"/>
  <c r="I23"/>
  <c r="H23"/>
  <c r="G23"/>
  <c r="F23"/>
  <c r="E23"/>
  <c r="D23"/>
  <c r="C23"/>
  <c r="O22"/>
  <c r="N22"/>
  <c r="M22"/>
  <c r="L22"/>
  <c r="K22"/>
  <c r="J22"/>
  <c r="I22"/>
  <c r="H22"/>
  <c r="G22"/>
  <c r="F22"/>
  <c r="E22"/>
  <c r="D22"/>
  <c r="C22"/>
  <c r="O21"/>
  <c r="N21"/>
  <c r="M21"/>
  <c r="L21"/>
  <c r="K21"/>
  <c r="J21"/>
  <c r="I21"/>
  <c r="H21"/>
  <c r="G21"/>
  <c r="F21"/>
  <c r="E21"/>
  <c r="D21"/>
  <c r="C21"/>
  <c r="O20"/>
  <c r="N20"/>
  <c r="M20"/>
  <c r="L20"/>
  <c r="K20"/>
  <c r="J20"/>
  <c r="I20"/>
  <c r="H20"/>
  <c r="G20"/>
  <c r="F20"/>
  <c r="E20"/>
  <c r="D20"/>
  <c r="C20"/>
  <c r="O19"/>
  <c r="N19"/>
  <c r="M19"/>
  <c r="L19"/>
  <c r="K19"/>
  <c r="J19"/>
  <c r="I19"/>
  <c r="H19"/>
  <c r="G19"/>
  <c r="F19"/>
  <c r="E19"/>
  <c r="D19"/>
  <c r="C19"/>
  <c r="O18"/>
  <c r="N18"/>
  <c r="M18"/>
  <c r="L18"/>
  <c r="K18"/>
  <c r="J18"/>
  <c r="I18"/>
  <c r="H18"/>
  <c r="G18"/>
  <c r="F18"/>
  <c r="E18"/>
  <c r="D18"/>
  <c r="C18"/>
  <c r="O17"/>
  <c r="N17"/>
  <c r="M17"/>
  <c r="L17"/>
  <c r="K17"/>
  <c r="J17"/>
  <c r="I17"/>
  <c r="H17"/>
  <c r="G17"/>
  <c r="F17"/>
  <c r="E17"/>
  <c r="D17"/>
  <c r="C17"/>
  <c r="O16"/>
  <c r="N16"/>
  <c r="M16"/>
  <c r="L16"/>
  <c r="K16"/>
  <c r="J16"/>
  <c r="I16"/>
  <c r="H16"/>
  <c r="G16"/>
  <c r="F16"/>
  <c r="E16"/>
  <c r="D16"/>
  <c r="C16"/>
  <c r="O15"/>
  <c r="N15"/>
  <c r="M15"/>
  <c r="L15"/>
  <c r="K15"/>
  <c r="J15"/>
  <c r="I15"/>
  <c r="H15"/>
  <c r="G15"/>
  <c r="F15"/>
  <c r="E15"/>
  <c r="D15"/>
  <c r="C15"/>
  <c r="O14"/>
  <c r="N14"/>
  <c r="M14"/>
  <c r="L14"/>
  <c r="K14"/>
  <c r="J14"/>
  <c r="I14"/>
  <c r="H14"/>
  <c r="G14"/>
  <c r="F14"/>
  <c r="E14"/>
  <c r="D14"/>
  <c r="C14"/>
  <c r="O13"/>
  <c r="N13"/>
  <c r="M13"/>
  <c r="L13"/>
  <c r="K13"/>
  <c r="J13"/>
  <c r="I13"/>
  <c r="H13"/>
  <c r="G13"/>
  <c r="F13"/>
  <c r="E13"/>
  <c r="D13"/>
  <c r="C13"/>
  <c r="O12"/>
  <c r="N12"/>
  <c r="M12"/>
  <c r="L12"/>
  <c r="K12"/>
  <c r="J12"/>
  <c r="I12"/>
  <c r="H12"/>
  <c r="G12"/>
  <c r="F12"/>
  <c r="E12"/>
  <c r="D12"/>
  <c r="C12"/>
  <c r="O11"/>
  <c r="N11"/>
  <c r="M1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O9"/>
  <c r="N9"/>
  <c r="M9"/>
  <c r="L9"/>
  <c r="K9"/>
  <c r="J9"/>
  <c r="I9"/>
  <c r="H9"/>
  <c r="G9"/>
  <c r="F9"/>
  <c r="E9"/>
  <c r="D9"/>
  <c r="C9"/>
  <c r="O8"/>
  <c r="N8"/>
  <c r="M8"/>
  <c r="L8"/>
  <c r="K8"/>
  <c r="J8"/>
  <c r="I8"/>
  <c r="H8"/>
  <c r="G8"/>
  <c r="F8"/>
  <c r="E8"/>
  <c r="D8"/>
  <c r="C8"/>
  <c r="O7"/>
  <c r="N7"/>
  <c r="M7"/>
  <c r="L7"/>
  <c r="K7"/>
  <c r="J7"/>
  <c r="I7"/>
  <c r="H7"/>
  <c r="G7"/>
  <c r="F7"/>
  <c r="E7"/>
  <c r="D7"/>
  <c r="C7"/>
  <c r="O6"/>
  <c r="N6"/>
  <c r="M6"/>
  <c r="L6"/>
  <c r="K6"/>
  <c r="J6"/>
  <c r="I6"/>
  <c r="H6"/>
  <c r="G6"/>
  <c r="F6"/>
  <c r="E6"/>
  <c r="D6"/>
  <c r="C6"/>
  <c r="O5"/>
  <c r="N5"/>
  <c r="M5"/>
  <c r="L5"/>
  <c r="K5"/>
  <c r="J5"/>
  <c r="I5"/>
  <c r="H5"/>
  <c r="G5"/>
  <c r="F5"/>
  <c r="E5"/>
  <c r="D5"/>
  <c r="C5"/>
  <c r="P43" i="18"/>
  <c r="O43"/>
  <c r="N43"/>
  <c r="M43"/>
  <c r="L43"/>
  <c r="K43"/>
  <c r="J43"/>
  <c r="I43"/>
  <c r="H43"/>
  <c r="G43"/>
  <c r="F43"/>
  <c r="E43"/>
  <c r="D43"/>
  <c r="C43"/>
  <c r="P42"/>
  <c r="O42"/>
  <c r="N42"/>
  <c r="M42"/>
  <c r="L42"/>
  <c r="K42"/>
  <c r="J42"/>
  <c r="I42"/>
  <c r="H42"/>
  <c r="G42"/>
  <c r="F42"/>
  <c r="E42"/>
  <c r="D42"/>
  <c r="C42"/>
  <c r="P41"/>
  <c r="O41"/>
  <c r="N41"/>
  <c r="M41"/>
  <c r="L41"/>
  <c r="K41"/>
  <c r="J41"/>
  <c r="I41"/>
  <c r="H41"/>
  <c r="G41"/>
  <c r="F41"/>
  <c r="E41"/>
  <c r="D41"/>
  <c r="C41"/>
  <c r="P40"/>
  <c r="O40"/>
  <c r="N40"/>
  <c r="M40"/>
  <c r="L40"/>
  <c r="K40"/>
  <c r="J40"/>
  <c r="I40"/>
  <c r="H40"/>
  <c r="G40"/>
  <c r="F40"/>
  <c r="E40"/>
  <c r="D40"/>
  <c r="C40"/>
  <c r="P39"/>
  <c r="O39"/>
  <c r="N39"/>
  <c r="M39"/>
  <c r="L39"/>
  <c r="K39"/>
  <c r="J39"/>
  <c r="I39"/>
  <c r="H39"/>
  <c r="G39"/>
  <c r="F39"/>
  <c r="E39"/>
  <c r="D39"/>
  <c r="C39"/>
  <c r="P38"/>
  <c r="O38"/>
  <c r="N38"/>
  <c r="M38"/>
  <c r="L38"/>
  <c r="K38"/>
  <c r="J38"/>
  <c r="I38"/>
  <c r="H38"/>
  <c r="G38"/>
  <c r="F38"/>
  <c r="E38"/>
  <c r="D38"/>
  <c r="C38"/>
  <c r="P37"/>
  <c r="O37"/>
  <c r="N37"/>
  <c r="M37"/>
  <c r="L37"/>
  <c r="K37"/>
  <c r="J37"/>
  <c r="I37"/>
  <c r="H37"/>
  <c r="G37"/>
  <c r="F37"/>
  <c r="E37"/>
  <c r="D37"/>
  <c r="C37"/>
  <c r="P36"/>
  <c r="O36"/>
  <c r="N36"/>
  <c r="M36"/>
  <c r="L36"/>
  <c r="K36"/>
  <c r="J36"/>
  <c r="I36"/>
  <c r="H36"/>
  <c r="G36"/>
  <c r="F36"/>
  <c r="E36"/>
  <c r="D36"/>
  <c r="C36"/>
  <c r="P35"/>
  <c r="O35"/>
  <c r="N35"/>
  <c r="M35"/>
  <c r="L35"/>
  <c r="K35"/>
  <c r="J35"/>
  <c r="I35"/>
  <c r="H35"/>
  <c r="G35"/>
  <c r="F35"/>
  <c r="E35"/>
  <c r="D35"/>
  <c r="C35"/>
  <c r="P34"/>
  <c r="O34"/>
  <c r="N34"/>
  <c r="M34"/>
  <c r="L34"/>
  <c r="K34"/>
  <c r="J34"/>
  <c r="I34"/>
  <c r="H34"/>
  <c r="G34"/>
  <c r="F34"/>
  <c r="E34"/>
  <c r="D34"/>
  <c r="C34"/>
  <c r="P33"/>
  <c r="O33"/>
  <c r="N33"/>
  <c r="M33"/>
  <c r="L33"/>
  <c r="K33"/>
  <c r="J33"/>
  <c r="I33"/>
  <c r="H33"/>
  <c r="G33"/>
  <c r="F33"/>
  <c r="E33"/>
  <c r="D33"/>
  <c r="C33"/>
  <c r="P32"/>
  <c r="O32"/>
  <c r="N32"/>
  <c r="M32"/>
  <c r="L32"/>
  <c r="K32"/>
  <c r="J32"/>
  <c r="I32"/>
  <c r="H32"/>
  <c r="G32"/>
  <c r="F32"/>
  <c r="E32"/>
  <c r="D32"/>
  <c r="C32"/>
  <c r="P31"/>
  <c r="O31"/>
  <c r="N31"/>
  <c r="M31"/>
  <c r="L31"/>
  <c r="K31"/>
  <c r="J31"/>
  <c r="I31"/>
  <c r="H31"/>
  <c r="G31"/>
  <c r="F31"/>
  <c r="E31"/>
  <c r="D31"/>
  <c r="C31"/>
  <c r="P30"/>
  <c r="O30"/>
  <c r="N30"/>
  <c r="M30"/>
  <c r="L30"/>
  <c r="K30"/>
  <c r="J30"/>
  <c r="I30"/>
  <c r="H30"/>
  <c r="G30"/>
  <c r="F30"/>
  <c r="E30"/>
  <c r="D30"/>
  <c r="C30"/>
  <c r="P29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O24"/>
  <c r="N24"/>
  <c r="M24"/>
  <c r="L24"/>
  <c r="K24"/>
  <c r="J24"/>
  <c r="I24"/>
  <c r="H24"/>
  <c r="G24"/>
  <c r="F24"/>
  <c r="E24"/>
  <c r="D24"/>
  <c r="C24"/>
  <c r="O23"/>
  <c r="N23"/>
  <c r="M23"/>
  <c r="L23"/>
  <c r="K23"/>
  <c r="J23"/>
  <c r="I23"/>
  <c r="H23"/>
  <c r="G23"/>
  <c r="F23"/>
  <c r="E23"/>
  <c r="D23"/>
  <c r="C23"/>
  <c r="O22"/>
  <c r="N22"/>
  <c r="M22"/>
  <c r="L22"/>
  <c r="K22"/>
  <c r="J22"/>
  <c r="I22"/>
  <c r="H22"/>
  <c r="G22"/>
  <c r="F22"/>
  <c r="E22"/>
  <c r="D22"/>
  <c r="C22"/>
  <c r="O21"/>
  <c r="N21"/>
  <c r="M21"/>
  <c r="L21"/>
  <c r="K21"/>
  <c r="J21"/>
  <c r="I21"/>
  <c r="H21"/>
  <c r="G21"/>
  <c r="F21"/>
  <c r="E21"/>
  <c r="D21"/>
  <c r="C21"/>
  <c r="O20"/>
  <c r="N20"/>
  <c r="M20"/>
  <c r="L20"/>
  <c r="K20"/>
  <c r="J20"/>
  <c r="I20"/>
  <c r="H20"/>
  <c r="G20"/>
  <c r="F20"/>
  <c r="E20"/>
  <c r="D20"/>
  <c r="C20"/>
  <c r="O19"/>
  <c r="N19"/>
  <c r="M19"/>
  <c r="L19"/>
  <c r="K19"/>
  <c r="J19"/>
  <c r="I19"/>
  <c r="H19"/>
  <c r="G19"/>
  <c r="F19"/>
  <c r="E19"/>
  <c r="D19"/>
  <c r="C19"/>
  <c r="O18"/>
  <c r="N18"/>
  <c r="M18"/>
  <c r="L18"/>
  <c r="K18"/>
  <c r="J18"/>
  <c r="I18"/>
  <c r="H18"/>
  <c r="G18"/>
  <c r="F18"/>
  <c r="E18"/>
  <c r="D18"/>
  <c r="C18"/>
  <c r="O17"/>
  <c r="N17"/>
  <c r="M17"/>
  <c r="L17"/>
  <c r="K17"/>
  <c r="J17"/>
  <c r="I17"/>
  <c r="H17"/>
  <c r="G17"/>
  <c r="F17"/>
  <c r="E17"/>
  <c r="D17"/>
  <c r="C17"/>
  <c r="O16"/>
  <c r="N16"/>
  <c r="M16"/>
  <c r="L16"/>
  <c r="K16"/>
  <c r="J16"/>
  <c r="I16"/>
  <c r="H16"/>
  <c r="G16"/>
  <c r="F16"/>
  <c r="E16"/>
  <c r="D16"/>
  <c r="C16"/>
  <c r="O15"/>
  <c r="N15"/>
  <c r="M15"/>
  <c r="L15"/>
  <c r="K15"/>
  <c r="J15"/>
  <c r="I15"/>
  <c r="H15"/>
  <c r="G15"/>
  <c r="F15"/>
  <c r="E15"/>
  <c r="D15"/>
  <c r="C15"/>
  <c r="O14"/>
  <c r="N14"/>
  <c r="M14"/>
  <c r="L14"/>
  <c r="K14"/>
  <c r="J14"/>
  <c r="I14"/>
  <c r="H14"/>
  <c r="G14"/>
  <c r="F14"/>
  <c r="E14"/>
  <c r="D14"/>
  <c r="C14"/>
  <c r="O13"/>
  <c r="N13"/>
  <c r="M13"/>
  <c r="L13"/>
  <c r="K13"/>
  <c r="J13"/>
  <c r="I13"/>
  <c r="H13"/>
  <c r="G13"/>
  <c r="F13"/>
  <c r="E13"/>
  <c r="D13"/>
  <c r="C13"/>
  <c r="O12"/>
  <c r="N12"/>
  <c r="M12"/>
  <c r="L12"/>
  <c r="K12"/>
  <c r="J12"/>
  <c r="I12"/>
  <c r="H12"/>
  <c r="G12"/>
  <c r="F12"/>
  <c r="E12"/>
  <c r="D12"/>
  <c r="C12"/>
  <c r="O11"/>
  <c r="N11"/>
  <c r="M1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O9"/>
  <c r="N9"/>
  <c r="M9"/>
  <c r="L9"/>
  <c r="K9"/>
  <c r="J9"/>
  <c r="I9"/>
  <c r="H9"/>
  <c r="G9"/>
  <c r="F9"/>
  <c r="E9"/>
  <c r="D9"/>
  <c r="C9"/>
  <c r="O8"/>
  <c r="N8"/>
  <c r="M8"/>
  <c r="L8"/>
  <c r="K8"/>
  <c r="J8"/>
  <c r="I8"/>
  <c r="H8"/>
  <c r="G8"/>
  <c r="F8"/>
  <c r="E8"/>
  <c r="D8"/>
  <c r="C8"/>
  <c r="O7"/>
  <c r="N7"/>
  <c r="M7"/>
  <c r="L7"/>
  <c r="K7"/>
  <c r="J7"/>
  <c r="I7"/>
  <c r="H7"/>
  <c r="G7"/>
  <c r="F7"/>
  <c r="E7"/>
  <c r="D7"/>
  <c r="C7"/>
  <c r="O6"/>
  <c r="N6"/>
  <c r="M6"/>
  <c r="L6"/>
  <c r="K6"/>
  <c r="J6"/>
  <c r="I6"/>
  <c r="H6"/>
  <c r="G6"/>
  <c r="F6"/>
  <c r="E6"/>
  <c r="D6"/>
  <c r="C6"/>
  <c r="O5"/>
  <c r="N5"/>
  <c r="M5"/>
  <c r="L5"/>
  <c r="K5"/>
  <c r="J5"/>
  <c r="I5"/>
  <c r="H5"/>
  <c r="G5"/>
  <c r="F5"/>
  <c r="E5"/>
  <c r="D5"/>
  <c r="C5"/>
  <c r="P43" i="16"/>
  <c r="O43"/>
  <c r="N43"/>
  <c r="M43"/>
  <c r="L43"/>
  <c r="K43"/>
  <c r="J43"/>
  <c r="I43"/>
  <c r="H43"/>
  <c r="G43"/>
  <c r="F43"/>
  <c r="E43"/>
  <c r="D43"/>
  <c r="C43"/>
  <c r="P42"/>
  <c r="O42"/>
  <c r="N42"/>
  <c r="M42"/>
  <c r="L42"/>
  <c r="K42"/>
  <c r="J42"/>
  <c r="I42"/>
  <c r="H42"/>
  <c r="G42"/>
  <c r="F42"/>
  <c r="E42"/>
  <c r="D42"/>
  <c r="C42"/>
  <c r="P41"/>
  <c r="O41"/>
  <c r="N41"/>
  <c r="M41"/>
  <c r="L41"/>
  <c r="K41"/>
  <c r="J41"/>
  <c r="I41"/>
  <c r="H41"/>
  <c r="G41"/>
  <c r="F41"/>
  <c r="E41"/>
  <c r="D41"/>
  <c r="C41"/>
  <c r="P40"/>
  <c r="O40"/>
  <c r="N40"/>
  <c r="M40"/>
  <c r="L40"/>
  <c r="K40"/>
  <c r="J40"/>
  <c r="I40"/>
  <c r="H40"/>
  <c r="G40"/>
  <c r="F40"/>
  <c r="E40"/>
  <c r="D40"/>
  <c r="C40"/>
  <c r="P39"/>
  <c r="O39"/>
  <c r="N39"/>
  <c r="M39"/>
  <c r="L39"/>
  <c r="K39"/>
  <c r="J39"/>
  <c r="I39"/>
  <c r="H39"/>
  <c r="G39"/>
  <c r="F39"/>
  <c r="E39"/>
  <c r="D39"/>
  <c r="C39"/>
  <c r="P38"/>
  <c r="O38"/>
  <c r="N38"/>
  <c r="M38"/>
  <c r="L38"/>
  <c r="K38"/>
  <c r="J38"/>
  <c r="I38"/>
  <c r="H38"/>
  <c r="G38"/>
  <c r="F38"/>
  <c r="E38"/>
  <c r="D38"/>
  <c r="C38"/>
  <c r="P37"/>
  <c r="O37"/>
  <c r="N37"/>
  <c r="M37"/>
  <c r="L37"/>
  <c r="K37"/>
  <c r="J37"/>
  <c r="I37"/>
  <c r="H37"/>
  <c r="G37"/>
  <c r="F37"/>
  <c r="E37"/>
  <c r="D37"/>
  <c r="C37"/>
  <c r="P36"/>
  <c r="O36"/>
  <c r="N36"/>
  <c r="M36"/>
  <c r="L36"/>
  <c r="K36"/>
  <c r="J36"/>
  <c r="I36"/>
  <c r="H36"/>
  <c r="G36"/>
  <c r="F36"/>
  <c r="E36"/>
  <c r="D36"/>
  <c r="C36"/>
  <c r="P35"/>
  <c r="O35"/>
  <c r="N35"/>
  <c r="M35"/>
  <c r="L35"/>
  <c r="K35"/>
  <c r="J35"/>
  <c r="I35"/>
  <c r="H35"/>
  <c r="G35"/>
  <c r="F35"/>
  <c r="E35"/>
  <c r="D35"/>
  <c r="C35"/>
  <c r="P34"/>
  <c r="O34"/>
  <c r="N34"/>
  <c r="M34"/>
  <c r="L34"/>
  <c r="K34"/>
  <c r="J34"/>
  <c r="I34"/>
  <c r="H34"/>
  <c r="G34"/>
  <c r="F34"/>
  <c r="E34"/>
  <c r="D34"/>
  <c r="C34"/>
  <c r="P33"/>
  <c r="O33"/>
  <c r="N33"/>
  <c r="M33"/>
  <c r="L33"/>
  <c r="K33"/>
  <c r="J33"/>
  <c r="I33"/>
  <c r="H33"/>
  <c r="G33"/>
  <c r="F33"/>
  <c r="E33"/>
  <c r="D33"/>
  <c r="C33"/>
  <c r="P32"/>
  <c r="O32"/>
  <c r="N32"/>
  <c r="M32"/>
  <c r="L32"/>
  <c r="K32"/>
  <c r="J32"/>
  <c r="I32"/>
  <c r="H32"/>
  <c r="G32"/>
  <c r="F32"/>
  <c r="E32"/>
  <c r="D32"/>
  <c r="C32"/>
  <c r="P31"/>
  <c r="O31"/>
  <c r="N31"/>
  <c r="M31"/>
  <c r="L31"/>
  <c r="K31"/>
  <c r="J31"/>
  <c r="I31"/>
  <c r="H31"/>
  <c r="G31"/>
  <c r="F31"/>
  <c r="E31"/>
  <c r="D31"/>
  <c r="C31"/>
  <c r="P30"/>
  <c r="O30"/>
  <c r="N30"/>
  <c r="M30"/>
  <c r="L30"/>
  <c r="K30"/>
  <c r="J30"/>
  <c r="I30"/>
  <c r="H30"/>
  <c r="G30"/>
  <c r="F30"/>
  <c r="E30"/>
  <c r="D30"/>
  <c r="C30"/>
  <c r="P29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O24"/>
  <c r="N24"/>
  <c r="M24"/>
  <c r="L24"/>
  <c r="K24"/>
  <c r="J24"/>
  <c r="I24"/>
  <c r="H24"/>
  <c r="G24"/>
  <c r="F24"/>
  <c r="E24"/>
  <c r="D24"/>
  <c r="C24"/>
  <c r="O23"/>
  <c r="N23"/>
  <c r="M23"/>
  <c r="L23"/>
  <c r="K23"/>
  <c r="J23"/>
  <c r="I23"/>
  <c r="H23"/>
  <c r="G23"/>
  <c r="F23"/>
  <c r="E23"/>
  <c r="D23"/>
  <c r="C23"/>
  <c r="O22"/>
  <c r="N22"/>
  <c r="M22"/>
  <c r="L22"/>
  <c r="K22"/>
  <c r="J22"/>
  <c r="I22"/>
  <c r="H22"/>
  <c r="G22"/>
  <c r="F22"/>
  <c r="E22"/>
  <c r="D22"/>
  <c r="C22"/>
  <c r="O21"/>
  <c r="N21"/>
  <c r="M21"/>
  <c r="L21"/>
  <c r="K21"/>
  <c r="J21"/>
  <c r="I21"/>
  <c r="H21"/>
  <c r="G21"/>
  <c r="F21"/>
  <c r="E21"/>
  <c r="D21"/>
  <c r="C21"/>
  <c r="O20"/>
  <c r="N20"/>
  <c r="M20"/>
  <c r="L20"/>
  <c r="K20"/>
  <c r="J20"/>
  <c r="I20"/>
  <c r="H20"/>
  <c r="G20"/>
  <c r="F20"/>
  <c r="E20"/>
  <c r="D20"/>
  <c r="C20"/>
  <c r="O19"/>
  <c r="N19"/>
  <c r="M19"/>
  <c r="L19"/>
  <c r="K19"/>
  <c r="J19"/>
  <c r="I19"/>
  <c r="H19"/>
  <c r="G19"/>
  <c r="F19"/>
  <c r="E19"/>
  <c r="D19"/>
  <c r="C19"/>
  <c r="O18"/>
  <c r="N18"/>
  <c r="M18"/>
  <c r="L18"/>
  <c r="K18"/>
  <c r="J18"/>
  <c r="I18"/>
  <c r="H18"/>
  <c r="G18"/>
  <c r="F18"/>
  <c r="E18"/>
  <c r="D18"/>
  <c r="C18"/>
  <c r="O17"/>
  <c r="N17"/>
  <c r="M17"/>
  <c r="L17"/>
  <c r="K17"/>
  <c r="J17"/>
  <c r="I17"/>
  <c r="H17"/>
  <c r="G17"/>
  <c r="F17"/>
  <c r="E17"/>
  <c r="D17"/>
  <c r="C17"/>
  <c r="O16"/>
  <c r="N16"/>
  <c r="M16"/>
  <c r="L16"/>
  <c r="K16"/>
  <c r="J16"/>
  <c r="I16"/>
  <c r="H16"/>
  <c r="G16"/>
  <c r="F16"/>
  <c r="E16"/>
  <c r="D16"/>
  <c r="C16"/>
  <c r="O15"/>
  <c r="N15"/>
  <c r="M15"/>
  <c r="L15"/>
  <c r="K15"/>
  <c r="J15"/>
  <c r="I15"/>
  <c r="H15"/>
  <c r="G15"/>
  <c r="F15"/>
  <c r="E15"/>
  <c r="D15"/>
  <c r="C15"/>
  <c r="O14"/>
  <c r="N14"/>
  <c r="M14"/>
  <c r="L14"/>
  <c r="K14"/>
  <c r="J14"/>
  <c r="I14"/>
  <c r="H14"/>
  <c r="G14"/>
  <c r="F14"/>
  <c r="E14"/>
  <c r="D14"/>
  <c r="C14"/>
  <c r="O13"/>
  <c r="N13"/>
  <c r="M13"/>
  <c r="L13"/>
  <c r="K13"/>
  <c r="J13"/>
  <c r="I13"/>
  <c r="H13"/>
  <c r="G13"/>
  <c r="F13"/>
  <c r="E13"/>
  <c r="D13"/>
  <c r="C13"/>
  <c r="O12"/>
  <c r="N12"/>
  <c r="M12"/>
  <c r="L12"/>
  <c r="K12"/>
  <c r="J12"/>
  <c r="I12"/>
  <c r="H12"/>
  <c r="G12"/>
  <c r="F12"/>
  <c r="E12"/>
  <c r="D12"/>
  <c r="C12"/>
  <c r="O11"/>
  <c r="N11"/>
  <c r="M1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O9"/>
  <c r="N9"/>
  <c r="M9"/>
  <c r="L9"/>
  <c r="K9"/>
  <c r="J9"/>
  <c r="I9"/>
  <c r="H9"/>
  <c r="G9"/>
  <c r="F9"/>
  <c r="E9"/>
  <c r="D9"/>
  <c r="C9"/>
  <c r="O8"/>
  <c r="N8"/>
  <c r="M8"/>
  <c r="L8"/>
  <c r="K8"/>
  <c r="J8"/>
  <c r="I8"/>
  <c r="H8"/>
  <c r="G8"/>
  <c r="F8"/>
  <c r="E8"/>
  <c r="D8"/>
  <c r="C8"/>
  <c r="O7"/>
  <c r="N7"/>
  <c r="M7"/>
  <c r="L7"/>
  <c r="K7"/>
  <c r="J7"/>
  <c r="I7"/>
  <c r="H7"/>
  <c r="G7"/>
  <c r="F7"/>
  <c r="E7"/>
  <c r="D7"/>
  <c r="C7"/>
  <c r="O6"/>
  <c r="N6"/>
  <c r="M6"/>
  <c r="L6"/>
  <c r="K6"/>
  <c r="J6"/>
  <c r="I6"/>
  <c r="H6"/>
  <c r="G6"/>
  <c r="F6"/>
  <c r="E6"/>
  <c r="D6"/>
  <c r="C6"/>
  <c r="O5"/>
  <c r="N5"/>
  <c r="M5"/>
  <c r="L5"/>
  <c r="K5"/>
  <c r="J5"/>
  <c r="I5"/>
  <c r="H5"/>
  <c r="G5"/>
  <c r="F5"/>
  <c r="E5"/>
  <c r="D5"/>
  <c r="C5"/>
  <c r="P43" i="15"/>
  <c r="O43"/>
  <c r="N43"/>
  <c r="M43"/>
  <c r="L43"/>
  <c r="K43"/>
  <c r="J43"/>
  <c r="I43"/>
  <c r="H43"/>
  <c r="G43"/>
  <c r="F43"/>
  <c r="E43"/>
  <c r="D43"/>
  <c r="C43"/>
  <c r="P42"/>
  <c r="O42"/>
  <c r="N42"/>
  <c r="M42"/>
  <c r="L42"/>
  <c r="K42"/>
  <c r="J42"/>
  <c r="I42"/>
  <c r="H42"/>
  <c r="G42"/>
  <c r="F42"/>
  <c r="E42"/>
  <c r="D42"/>
  <c r="C42"/>
  <c r="P41"/>
  <c r="O41"/>
  <c r="N41"/>
  <c r="M41"/>
  <c r="L41"/>
  <c r="K41"/>
  <c r="J41"/>
  <c r="I41"/>
  <c r="H41"/>
  <c r="G41"/>
  <c r="F41"/>
  <c r="E41"/>
  <c r="D41"/>
  <c r="C41"/>
  <c r="P40"/>
  <c r="O40"/>
  <c r="N40"/>
  <c r="M40"/>
  <c r="L40"/>
  <c r="K40"/>
  <c r="J40"/>
  <c r="I40"/>
  <c r="H40"/>
  <c r="G40"/>
  <c r="F40"/>
  <c r="E40"/>
  <c r="D40"/>
  <c r="C40"/>
  <c r="P39"/>
  <c r="O39"/>
  <c r="N39"/>
  <c r="M39"/>
  <c r="L39"/>
  <c r="K39"/>
  <c r="J39"/>
  <c r="I39"/>
  <c r="H39"/>
  <c r="G39"/>
  <c r="F39"/>
  <c r="E39"/>
  <c r="D39"/>
  <c r="C39"/>
  <c r="P38"/>
  <c r="O38"/>
  <c r="N38"/>
  <c r="M38"/>
  <c r="L38"/>
  <c r="K38"/>
  <c r="J38"/>
  <c r="I38"/>
  <c r="H38"/>
  <c r="G38"/>
  <c r="F38"/>
  <c r="E38"/>
  <c r="D38"/>
  <c r="C38"/>
  <c r="P37"/>
  <c r="O37"/>
  <c r="N37"/>
  <c r="M37"/>
  <c r="L37"/>
  <c r="K37"/>
  <c r="J37"/>
  <c r="I37"/>
  <c r="H37"/>
  <c r="G37"/>
  <c r="F37"/>
  <c r="E37"/>
  <c r="D37"/>
  <c r="C37"/>
  <c r="P36"/>
  <c r="O36"/>
  <c r="N36"/>
  <c r="M36"/>
  <c r="L36"/>
  <c r="K36"/>
  <c r="J36"/>
  <c r="I36"/>
  <c r="H36"/>
  <c r="G36"/>
  <c r="F36"/>
  <c r="E36"/>
  <c r="D36"/>
  <c r="C36"/>
  <c r="P35"/>
  <c r="O35"/>
  <c r="N35"/>
  <c r="M35"/>
  <c r="L35"/>
  <c r="K35"/>
  <c r="J35"/>
  <c r="I35"/>
  <c r="H35"/>
  <c r="G35"/>
  <c r="F35"/>
  <c r="E35"/>
  <c r="D35"/>
  <c r="C35"/>
  <c r="P34"/>
  <c r="O34"/>
  <c r="N34"/>
  <c r="M34"/>
  <c r="L34"/>
  <c r="K34"/>
  <c r="J34"/>
  <c r="I34"/>
  <c r="H34"/>
  <c r="G34"/>
  <c r="F34"/>
  <c r="E34"/>
  <c r="D34"/>
  <c r="C34"/>
  <c r="P33"/>
  <c r="O33"/>
  <c r="N33"/>
  <c r="M33"/>
  <c r="L33"/>
  <c r="K33"/>
  <c r="J33"/>
  <c r="I33"/>
  <c r="H33"/>
  <c r="G33"/>
  <c r="F33"/>
  <c r="E33"/>
  <c r="D33"/>
  <c r="C33"/>
  <c r="P32"/>
  <c r="O32"/>
  <c r="N32"/>
  <c r="M32"/>
  <c r="L32"/>
  <c r="K32"/>
  <c r="J32"/>
  <c r="I32"/>
  <c r="H32"/>
  <c r="G32"/>
  <c r="F32"/>
  <c r="E32"/>
  <c r="D32"/>
  <c r="C32"/>
  <c r="P31"/>
  <c r="O31"/>
  <c r="N31"/>
  <c r="M31"/>
  <c r="L31"/>
  <c r="K31"/>
  <c r="J31"/>
  <c r="I31"/>
  <c r="H31"/>
  <c r="G31"/>
  <c r="F31"/>
  <c r="E31"/>
  <c r="D31"/>
  <c r="C31"/>
  <c r="P30"/>
  <c r="O30"/>
  <c r="N30"/>
  <c r="M30"/>
  <c r="L30"/>
  <c r="K30"/>
  <c r="J30"/>
  <c r="I30"/>
  <c r="H30"/>
  <c r="G30"/>
  <c r="F30"/>
  <c r="E30"/>
  <c r="D30"/>
  <c r="C30"/>
  <c r="P29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O24"/>
  <c r="N24"/>
  <c r="M24"/>
  <c r="L24"/>
  <c r="K24"/>
  <c r="J24"/>
  <c r="I24"/>
  <c r="H24"/>
  <c r="G24"/>
  <c r="F24"/>
  <c r="E24"/>
  <c r="D24"/>
  <c r="C24"/>
  <c r="O23"/>
  <c r="N23"/>
  <c r="M23"/>
  <c r="L23"/>
  <c r="K23"/>
  <c r="J23"/>
  <c r="I23"/>
  <c r="H23"/>
  <c r="G23"/>
  <c r="F23"/>
  <c r="E23"/>
  <c r="D23"/>
  <c r="C23"/>
  <c r="O22"/>
  <c r="N22"/>
  <c r="M22"/>
  <c r="L22"/>
  <c r="K22"/>
  <c r="J22"/>
  <c r="I22"/>
  <c r="H22"/>
  <c r="G22"/>
  <c r="F22"/>
  <c r="E22"/>
  <c r="D22"/>
  <c r="C22"/>
  <c r="O21"/>
  <c r="N21"/>
  <c r="M21"/>
  <c r="L21"/>
  <c r="K21"/>
  <c r="J21"/>
  <c r="I21"/>
  <c r="H21"/>
  <c r="G21"/>
  <c r="F21"/>
  <c r="E21"/>
  <c r="D21"/>
  <c r="C21"/>
  <c r="O20"/>
  <c r="N20"/>
  <c r="M20"/>
  <c r="L20"/>
  <c r="K20"/>
  <c r="J20"/>
  <c r="I20"/>
  <c r="H20"/>
  <c r="G20"/>
  <c r="F20"/>
  <c r="E20"/>
  <c r="D20"/>
  <c r="C20"/>
  <c r="O19"/>
  <c r="N19"/>
  <c r="M19"/>
  <c r="L19"/>
  <c r="K19"/>
  <c r="J19"/>
  <c r="I19"/>
  <c r="H19"/>
  <c r="G19"/>
  <c r="F19"/>
  <c r="E19"/>
  <c r="D19"/>
  <c r="C19"/>
  <c r="O18"/>
  <c r="N18"/>
  <c r="M18"/>
  <c r="L18"/>
  <c r="K18"/>
  <c r="J18"/>
  <c r="I18"/>
  <c r="H18"/>
  <c r="G18"/>
  <c r="F18"/>
  <c r="E18"/>
  <c r="D18"/>
  <c r="C18"/>
  <c r="O17"/>
  <c r="N17"/>
  <c r="M17"/>
  <c r="L17"/>
  <c r="K17"/>
  <c r="J17"/>
  <c r="I17"/>
  <c r="H17"/>
  <c r="G17"/>
  <c r="F17"/>
  <c r="E17"/>
  <c r="D17"/>
  <c r="C17"/>
  <c r="O16"/>
  <c r="N16"/>
  <c r="M16"/>
  <c r="L16"/>
  <c r="K16"/>
  <c r="J16"/>
  <c r="I16"/>
  <c r="H16"/>
  <c r="G16"/>
  <c r="F16"/>
  <c r="E16"/>
  <c r="D16"/>
  <c r="C16"/>
  <c r="O15"/>
  <c r="N15"/>
  <c r="M15"/>
  <c r="L15"/>
  <c r="K15"/>
  <c r="J15"/>
  <c r="I15"/>
  <c r="H15"/>
  <c r="G15"/>
  <c r="F15"/>
  <c r="E15"/>
  <c r="D15"/>
  <c r="C15"/>
  <c r="O14"/>
  <c r="N14"/>
  <c r="M14"/>
  <c r="L14"/>
  <c r="K14"/>
  <c r="J14"/>
  <c r="I14"/>
  <c r="H14"/>
  <c r="G14"/>
  <c r="F14"/>
  <c r="E14"/>
  <c r="D14"/>
  <c r="C14"/>
  <c r="O13"/>
  <c r="N13"/>
  <c r="M13"/>
  <c r="L13"/>
  <c r="K13"/>
  <c r="J13"/>
  <c r="I13"/>
  <c r="H13"/>
  <c r="G13"/>
  <c r="F13"/>
  <c r="E13"/>
  <c r="D13"/>
  <c r="C13"/>
  <c r="O12"/>
  <c r="N12"/>
  <c r="M12"/>
  <c r="L12"/>
  <c r="K12"/>
  <c r="J12"/>
  <c r="I12"/>
  <c r="H12"/>
  <c r="G12"/>
  <c r="F12"/>
  <c r="E12"/>
  <c r="D12"/>
  <c r="C12"/>
  <c r="O11"/>
  <c r="N11"/>
  <c r="M1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O9"/>
  <c r="N9"/>
  <c r="M9"/>
  <c r="L9"/>
  <c r="K9"/>
  <c r="J9"/>
  <c r="I9"/>
  <c r="H9"/>
  <c r="G9"/>
  <c r="F9"/>
  <c r="E9"/>
  <c r="D9"/>
  <c r="C9"/>
  <c r="O8"/>
  <c r="N8"/>
  <c r="M8"/>
  <c r="L8"/>
  <c r="K8"/>
  <c r="J8"/>
  <c r="I8"/>
  <c r="H8"/>
  <c r="G8"/>
  <c r="F8"/>
  <c r="E8"/>
  <c r="D8"/>
  <c r="C8"/>
  <c r="O7"/>
  <c r="N7"/>
  <c r="M7"/>
  <c r="L7"/>
  <c r="K7"/>
  <c r="J7"/>
  <c r="I7"/>
  <c r="H7"/>
  <c r="G7"/>
  <c r="F7"/>
  <c r="E7"/>
  <c r="D7"/>
  <c r="C7"/>
  <c r="O6"/>
  <c r="N6"/>
  <c r="M6"/>
  <c r="L6"/>
  <c r="K6"/>
  <c r="J6"/>
  <c r="I6"/>
  <c r="H6"/>
  <c r="G6"/>
  <c r="F6"/>
  <c r="E6"/>
  <c r="D6"/>
  <c r="C6"/>
  <c r="O5"/>
  <c r="N5"/>
  <c r="M5"/>
  <c r="L5"/>
  <c r="K5"/>
  <c r="J5"/>
  <c r="I5"/>
  <c r="H5"/>
  <c r="G5"/>
  <c r="F5"/>
  <c r="E5"/>
  <c r="D5"/>
  <c r="C5"/>
  <c r="P43" i="14"/>
  <c r="O43"/>
  <c r="N43"/>
  <c r="M43"/>
  <c r="L43"/>
  <c r="K43"/>
  <c r="J43"/>
  <c r="I43"/>
  <c r="H43"/>
  <c r="G43"/>
  <c r="F43"/>
  <c r="E43"/>
  <c r="D43"/>
  <c r="C43"/>
  <c r="P42"/>
  <c r="O42"/>
  <c r="N42"/>
  <c r="M42"/>
  <c r="L42"/>
  <c r="K42"/>
  <c r="J42"/>
  <c r="I42"/>
  <c r="H42"/>
  <c r="G42"/>
  <c r="F42"/>
  <c r="E42"/>
  <c r="D42"/>
  <c r="C42"/>
  <c r="P41"/>
  <c r="O41"/>
  <c r="N41"/>
  <c r="M41"/>
  <c r="L41"/>
  <c r="K41"/>
  <c r="J41"/>
  <c r="I41"/>
  <c r="H41"/>
  <c r="G41"/>
  <c r="F41"/>
  <c r="E41"/>
  <c r="D41"/>
  <c r="C41"/>
  <c r="P40"/>
  <c r="O40"/>
  <c r="N40"/>
  <c r="M40"/>
  <c r="L40"/>
  <c r="K40"/>
  <c r="J40"/>
  <c r="I40"/>
  <c r="H40"/>
  <c r="G40"/>
  <c r="F40"/>
  <c r="E40"/>
  <c r="D40"/>
  <c r="C40"/>
  <c r="P39"/>
  <c r="O39"/>
  <c r="N39"/>
  <c r="M39"/>
  <c r="L39"/>
  <c r="K39"/>
  <c r="J39"/>
  <c r="I39"/>
  <c r="H39"/>
  <c r="G39"/>
  <c r="F39"/>
  <c r="E39"/>
  <c r="D39"/>
  <c r="C39"/>
  <c r="P38"/>
  <c r="O38"/>
  <c r="N38"/>
  <c r="M38"/>
  <c r="L38"/>
  <c r="K38"/>
  <c r="J38"/>
  <c r="I38"/>
  <c r="H38"/>
  <c r="G38"/>
  <c r="F38"/>
  <c r="E38"/>
  <c r="D38"/>
  <c r="C38"/>
  <c r="P37"/>
  <c r="O37"/>
  <c r="N37"/>
  <c r="M37"/>
  <c r="L37"/>
  <c r="K37"/>
  <c r="J37"/>
  <c r="I37"/>
  <c r="H37"/>
  <c r="G37"/>
  <c r="F37"/>
  <c r="E37"/>
  <c r="D37"/>
  <c r="C37"/>
  <c r="P36"/>
  <c r="O36"/>
  <c r="N36"/>
  <c r="M36"/>
  <c r="L36"/>
  <c r="K36"/>
  <c r="J36"/>
  <c r="I36"/>
  <c r="H36"/>
  <c r="G36"/>
  <c r="F36"/>
  <c r="E36"/>
  <c r="D36"/>
  <c r="C36"/>
  <c r="P35"/>
  <c r="O35"/>
  <c r="N35"/>
  <c r="M35"/>
  <c r="L35"/>
  <c r="K35"/>
  <c r="J35"/>
  <c r="I35"/>
  <c r="H35"/>
  <c r="G35"/>
  <c r="F35"/>
  <c r="E35"/>
  <c r="D35"/>
  <c r="C35"/>
  <c r="P34"/>
  <c r="O34"/>
  <c r="N34"/>
  <c r="M34"/>
  <c r="L34"/>
  <c r="K34"/>
  <c r="J34"/>
  <c r="I34"/>
  <c r="H34"/>
  <c r="G34"/>
  <c r="F34"/>
  <c r="E34"/>
  <c r="D34"/>
  <c r="C34"/>
  <c r="P33"/>
  <c r="O33"/>
  <c r="N33"/>
  <c r="M33"/>
  <c r="L33"/>
  <c r="K33"/>
  <c r="J33"/>
  <c r="I33"/>
  <c r="H33"/>
  <c r="G33"/>
  <c r="F33"/>
  <c r="E33"/>
  <c r="D33"/>
  <c r="C33"/>
  <c r="P32"/>
  <c r="O32"/>
  <c r="N32"/>
  <c r="M32"/>
  <c r="L32"/>
  <c r="K32"/>
  <c r="J32"/>
  <c r="I32"/>
  <c r="H32"/>
  <c r="G32"/>
  <c r="F32"/>
  <c r="E32"/>
  <c r="D32"/>
  <c r="C32"/>
  <c r="P31"/>
  <c r="O31"/>
  <c r="N31"/>
  <c r="M31"/>
  <c r="L31"/>
  <c r="K31"/>
  <c r="J31"/>
  <c r="I31"/>
  <c r="H31"/>
  <c r="G31"/>
  <c r="F31"/>
  <c r="E31"/>
  <c r="D31"/>
  <c r="C31"/>
  <c r="P30"/>
  <c r="O30"/>
  <c r="N30"/>
  <c r="M30"/>
  <c r="L30"/>
  <c r="K30"/>
  <c r="J30"/>
  <c r="I30"/>
  <c r="H30"/>
  <c r="G30"/>
  <c r="F30"/>
  <c r="E30"/>
  <c r="D30"/>
  <c r="C30"/>
  <c r="P29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O24"/>
  <c r="N24"/>
  <c r="M24"/>
  <c r="L24"/>
  <c r="K24"/>
  <c r="J24"/>
  <c r="I24"/>
  <c r="H24"/>
  <c r="G24"/>
  <c r="F24"/>
  <c r="E24"/>
  <c r="D24"/>
  <c r="C24"/>
  <c r="O23"/>
  <c r="N23"/>
  <c r="M23"/>
  <c r="L23"/>
  <c r="K23"/>
  <c r="J23"/>
  <c r="I23"/>
  <c r="H23"/>
  <c r="G23"/>
  <c r="F23"/>
  <c r="E23"/>
  <c r="D23"/>
  <c r="C23"/>
  <c r="O22"/>
  <c r="N22"/>
  <c r="M22"/>
  <c r="L22"/>
  <c r="K22"/>
  <c r="J22"/>
  <c r="I22"/>
  <c r="H22"/>
  <c r="G22"/>
  <c r="F22"/>
  <c r="E22"/>
  <c r="D22"/>
  <c r="C22"/>
  <c r="O21"/>
  <c r="N21"/>
  <c r="M21"/>
  <c r="L21"/>
  <c r="K21"/>
  <c r="J21"/>
  <c r="I21"/>
  <c r="H21"/>
  <c r="G21"/>
  <c r="F21"/>
  <c r="E21"/>
  <c r="D21"/>
  <c r="C21"/>
  <c r="O20"/>
  <c r="N20"/>
  <c r="M20"/>
  <c r="L20"/>
  <c r="K20"/>
  <c r="J20"/>
  <c r="I20"/>
  <c r="H20"/>
  <c r="G20"/>
  <c r="F20"/>
  <c r="E20"/>
  <c r="D20"/>
  <c r="C20"/>
  <c r="O19"/>
  <c r="N19"/>
  <c r="M19"/>
  <c r="L19"/>
  <c r="K19"/>
  <c r="J19"/>
  <c r="I19"/>
  <c r="H19"/>
  <c r="G19"/>
  <c r="F19"/>
  <c r="E19"/>
  <c r="D19"/>
  <c r="C19"/>
  <c r="O18"/>
  <c r="N18"/>
  <c r="M18"/>
  <c r="L18"/>
  <c r="K18"/>
  <c r="J18"/>
  <c r="I18"/>
  <c r="H18"/>
  <c r="G18"/>
  <c r="F18"/>
  <c r="E18"/>
  <c r="D18"/>
  <c r="C18"/>
  <c r="O17"/>
  <c r="N17"/>
  <c r="M17"/>
  <c r="L17"/>
  <c r="K17"/>
  <c r="J17"/>
  <c r="I17"/>
  <c r="H17"/>
  <c r="G17"/>
  <c r="F17"/>
  <c r="E17"/>
  <c r="D17"/>
  <c r="C17"/>
  <c r="O16"/>
  <c r="N16"/>
  <c r="M16"/>
  <c r="L16"/>
  <c r="K16"/>
  <c r="J16"/>
  <c r="I16"/>
  <c r="H16"/>
  <c r="G16"/>
  <c r="F16"/>
  <c r="E16"/>
  <c r="D16"/>
  <c r="C16"/>
  <c r="O15"/>
  <c r="N15"/>
  <c r="M15"/>
  <c r="L15"/>
  <c r="K15"/>
  <c r="J15"/>
  <c r="I15"/>
  <c r="H15"/>
  <c r="G15"/>
  <c r="F15"/>
  <c r="E15"/>
  <c r="D15"/>
  <c r="C15"/>
  <c r="O14"/>
  <c r="N14"/>
  <c r="M14"/>
  <c r="L14"/>
  <c r="K14"/>
  <c r="J14"/>
  <c r="I14"/>
  <c r="H14"/>
  <c r="G14"/>
  <c r="F14"/>
  <c r="E14"/>
  <c r="D14"/>
  <c r="C14"/>
  <c r="O13"/>
  <c r="N13"/>
  <c r="M13"/>
  <c r="L13"/>
  <c r="K13"/>
  <c r="J13"/>
  <c r="I13"/>
  <c r="H13"/>
  <c r="G13"/>
  <c r="F13"/>
  <c r="E13"/>
  <c r="D13"/>
  <c r="C13"/>
  <c r="O12"/>
  <c r="N12"/>
  <c r="M12"/>
  <c r="L12"/>
  <c r="K12"/>
  <c r="J12"/>
  <c r="I12"/>
  <c r="H12"/>
  <c r="G12"/>
  <c r="F12"/>
  <c r="E12"/>
  <c r="D12"/>
  <c r="C12"/>
  <c r="O11"/>
  <c r="N11"/>
  <c r="M1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O9"/>
  <c r="N9"/>
  <c r="M9"/>
  <c r="L9"/>
  <c r="K9"/>
  <c r="J9"/>
  <c r="I9"/>
  <c r="H9"/>
  <c r="G9"/>
  <c r="F9"/>
  <c r="E9"/>
  <c r="D9"/>
  <c r="C9"/>
  <c r="O8"/>
  <c r="N8"/>
  <c r="M8"/>
  <c r="L8"/>
  <c r="K8"/>
  <c r="J8"/>
  <c r="I8"/>
  <c r="H8"/>
  <c r="G8"/>
  <c r="F8"/>
  <c r="E8"/>
  <c r="D8"/>
  <c r="C8"/>
  <c r="O7"/>
  <c r="N7"/>
  <c r="M7"/>
  <c r="L7"/>
  <c r="K7"/>
  <c r="J7"/>
  <c r="I7"/>
  <c r="H7"/>
  <c r="G7"/>
  <c r="F7"/>
  <c r="E7"/>
  <c r="D7"/>
  <c r="C7"/>
  <c r="O6"/>
  <c r="N6"/>
  <c r="M6"/>
  <c r="L6"/>
  <c r="K6"/>
  <c r="J6"/>
  <c r="I6"/>
  <c r="H6"/>
  <c r="G6"/>
  <c r="F6"/>
  <c r="E6"/>
  <c r="D6"/>
  <c r="C6"/>
  <c r="O5"/>
  <c r="N5"/>
  <c r="M5"/>
  <c r="L5"/>
  <c r="K5"/>
  <c r="J5"/>
  <c r="I5"/>
  <c r="H5"/>
  <c r="G5"/>
  <c r="F5"/>
  <c r="E5"/>
  <c r="D5"/>
  <c r="C5"/>
  <c r="P43" i="13"/>
  <c r="O43"/>
  <c r="N43"/>
  <c r="M43"/>
  <c r="L43"/>
  <c r="K43"/>
  <c r="J43"/>
  <c r="I43"/>
  <c r="H43"/>
  <c r="G43"/>
  <c r="F43"/>
  <c r="E43"/>
  <c r="D43"/>
  <c r="C43"/>
  <c r="P42"/>
  <c r="O42"/>
  <c r="N42"/>
  <c r="M42"/>
  <c r="L42"/>
  <c r="K42"/>
  <c r="J42"/>
  <c r="I42"/>
  <c r="H42"/>
  <c r="G42"/>
  <c r="F42"/>
  <c r="E42"/>
  <c r="D42"/>
  <c r="C42"/>
  <c r="P41"/>
  <c r="O41"/>
  <c r="N41"/>
  <c r="M41"/>
  <c r="L41"/>
  <c r="K41"/>
  <c r="J41"/>
  <c r="I41"/>
  <c r="H41"/>
  <c r="G41"/>
  <c r="F41"/>
  <c r="E41"/>
  <c r="D41"/>
  <c r="C41"/>
  <c r="P40"/>
  <c r="O40"/>
  <c r="N40"/>
  <c r="M40"/>
  <c r="L40"/>
  <c r="K40"/>
  <c r="J40"/>
  <c r="I40"/>
  <c r="H40"/>
  <c r="G40"/>
  <c r="F40"/>
  <c r="E40"/>
  <c r="D40"/>
  <c r="C40"/>
  <c r="P39"/>
  <c r="O39"/>
  <c r="N39"/>
  <c r="M39"/>
  <c r="L39"/>
  <c r="K39"/>
  <c r="J39"/>
  <c r="I39"/>
  <c r="H39"/>
  <c r="G39"/>
  <c r="F39"/>
  <c r="E39"/>
  <c r="D39"/>
  <c r="C39"/>
  <c r="P38"/>
  <c r="O38"/>
  <c r="N38"/>
  <c r="M38"/>
  <c r="L38"/>
  <c r="K38"/>
  <c r="J38"/>
  <c r="I38"/>
  <c r="H38"/>
  <c r="G38"/>
  <c r="F38"/>
  <c r="E38"/>
  <c r="D38"/>
  <c r="C38"/>
  <c r="P37"/>
  <c r="O37"/>
  <c r="N37"/>
  <c r="M37"/>
  <c r="L37"/>
  <c r="K37"/>
  <c r="J37"/>
  <c r="I37"/>
  <c r="H37"/>
  <c r="G37"/>
  <c r="F37"/>
  <c r="E37"/>
  <c r="D37"/>
  <c r="C37"/>
  <c r="P36"/>
  <c r="O36"/>
  <c r="N36"/>
  <c r="M36"/>
  <c r="L36"/>
  <c r="K36"/>
  <c r="J36"/>
  <c r="I36"/>
  <c r="H36"/>
  <c r="G36"/>
  <c r="F36"/>
  <c r="E36"/>
  <c r="D36"/>
  <c r="C36"/>
  <c r="P35"/>
  <c r="O35"/>
  <c r="N35"/>
  <c r="M35"/>
  <c r="L35"/>
  <c r="K35"/>
  <c r="J35"/>
  <c r="I35"/>
  <c r="H35"/>
  <c r="G35"/>
  <c r="F35"/>
  <c r="E35"/>
  <c r="D35"/>
  <c r="C35"/>
  <c r="P34"/>
  <c r="O34"/>
  <c r="N34"/>
  <c r="M34"/>
  <c r="L34"/>
  <c r="K34"/>
  <c r="J34"/>
  <c r="I34"/>
  <c r="H34"/>
  <c r="G34"/>
  <c r="F34"/>
  <c r="E34"/>
  <c r="D34"/>
  <c r="C34"/>
  <c r="P33"/>
  <c r="O33"/>
  <c r="N33"/>
  <c r="M33"/>
  <c r="L33"/>
  <c r="K33"/>
  <c r="J33"/>
  <c r="I33"/>
  <c r="H33"/>
  <c r="G33"/>
  <c r="F33"/>
  <c r="E33"/>
  <c r="D33"/>
  <c r="C33"/>
  <c r="P32"/>
  <c r="O32"/>
  <c r="N32"/>
  <c r="M32"/>
  <c r="L32"/>
  <c r="K32"/>
  <c r="J32"/>
  <c r="I32"/>
  <c r="H32"/>
  <c r="G32"/>
  <c r="F32"/>
  <c r="E32"/>
  <c r="D32"/>
  <c r="C32"/>
  <c r="P31"/>
  <c r="O31"/>
  <c r="N31"/>
  <c r="M31"/>
  <c r="L31"/>
  <c r="K31"/>
  <c r="J31"/>
  <c r="I31"/>
  <c r="H31"/>
  <c r="G31"/>
  <c r="F31"/>
  <c r="E31"/>
  <c r="D31"/>
  <c r="C31"/>
  <c r="P30"/>
  <c r="O30"/>
  <c r="N30"/>
  <c r="M30"/>
  <c r="L30"/>
  <c r="K30"/>
  <c r="J30"/>
  <c r="I30"/>
  <c r="H30"/>
  <c r="G30"/>
  <c r="F30"/>
  <c r="E30"/>
  <c r="D30"/>
  <c r="C30"/>
  <c r="P29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O24"/>
  <c r="N24"/>
  <c r="M24"/>
  <c r="L24"/>
  <c r="K24"/>
  <c r="J24"/>
  <c r="I24"/>
  <c r="H24"/>
  <c r="G24"/>
  <c r="F24"/>
  <c r="E24"/>
  <c r="D24"/>
  <c r="C24"/>
  <c r="O23"/>
  <c r="N23"/>
  <c r="M23"/>
  <c r="L23"/>
  <c r="K23"/>
  <c r="J23"/>
  <c r="I23"/>
  <c r="H23"/>
  <c r="G23"/>
  <c r="F23"/>
  <c r="E23"/>
  <c r="D23"/>
  <c r="C23"/>
  <c r="O22"/>
  <c r="N22"/>
  <c r="M22"/>
  <c r="L22"/>
  <c r="K22"/>
  <c r="J22"/>
  <c r="I22"/>
  <c r="H22"/>
  <c r="G22"/>
  <c r="F22"/>
  <c r="E22"/>
  <c r="D22"/>
  <c r="C22"/>
  <c r="O21"/>
  <c r="N21"/>
  <c r="M21"/>
  <c r="L21"/>
  <c r="K21"/>
  <c r="J21"/>
  <c r="I21"/>
  <c r="H21"/>
  <c r="G21"/>
  <c r="F21"/>
  <c r="E21"/>
  <c r="D21"/>
  <c r="C21"/>
  <c r="O20"/>
  <c r="N20"/>
  <c r="M20"/>
  <c r="L20"/>
  <c r="K20"/>
  <c r="J20"/>
  <c r="I20"/>
  <c r="H20"/>
  <c r="G20"/>
  <c r="F20"/>
  <c r="E20"/>
  <c r="D20"/>
  <c r="C20"/>
  <c r="O19"/>
  <c r="N19"/>
  <c r="M19"/>
  <c r="L19"/>
  <c r="K19"/>
  <c r="J19"/>
  <c r="I19"/>
  <c r="H19"/>
  <c r="G19"/>
  <c r="F19"/>
  <c r="E19"/>
  <c r="D19"/>
  <c r="C19"/>
  <c r="O18"/>
  <c r="N18"/>
  <c r="M18"/>
  <c r="L18"/>
  <c r="K18"/>
  <c r="J18"/>
  <c r="I18"/>
  <c r="H18"/>
  <c r="G18"/>
  <c r="F18"/>
  <c r="E18"/>
  <c r="D18"/>
  <c r="C18"/>
  <c r="O17"/>
  <c r="N17"/>
  <c r="M17"/>
  <c r="L17"/>
  <c r="K17"/>
  <c r="J17"/>
  <c r="I17"/>
  <c r="H17"/>
  <c r="G17"/>
  <c r="F17"/>
  <c r="E17"/>
  <c r="D17"/>
  <c r="C17"/>
  <c r="O16"/>
  <c r="N16"/>
  <c r="M16"/>
  <c r="L16"/>
  <c r="K16"/>
  <c r="J16"/>
  <c r="I16"/>
  <c r="H16"/>
  <c r="G16"/>
  <c r="F16"/>
  <c r="E16"/>
  <c r="D16"/>
  <c r="C16"/>
  <c r="O15"/>
  <c r="N15"/>
  <c r="M15"/>
  <c r="L15"/>
  <c r="K15"/>
  <c r="J15"/>
  <c r="I15"/>
  <c r="H15"/>
  <c r="G15"/>
  <c r="F15"/>
  <c r="E15"/>
  <c r="D15"/>
  <c r="C15"/>
  <c r="O14"/>
  <c r="N14"/>
  <c r="M14"/>
  <c r="L14"/>
  <c r="K14"/>
  <c r="J14"/>
  <c r="I14"/>
  <c r="H14"/>
  <c r="G14"/>
  <c r="F14"/>
  <c r="E14"/>
  <c r="D14"/>
  <c r="C14"/>
  <c r="O13"/>
  <c r="N13"/>
  <c r="M13"/>
  <c r="L13"/>
  <c r="K13"/>
  <c r="J13"/>
  <c r="I13"/>
  <c r="H13"/>
  <c r="G13"/>
  <c r="F13"/>
  <c r="E13"/>
  <c r="D13"/>
  <c r="C13"/>
  <c r="O12"/>
  <c r="N12"/>
  <c r="M12"/>
  <c r="L12"/>
  <c r="K12"/>
  <c r="J12"/>
  <c r="I12"/>
  <c r="H12"/>
  <c r="G12"/>
  <c r="F12"/>
  <c r="E12"/>
  <c r="D12"/>
  <c r="C12"/>
  <c r="O11"/>
  <c r="N11"/>
  <c r="M1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O9"/>
  <c r="N9"/>
  <c r="M9"/>
  <c r="L9"/>
  <c r="K9"/>
  <c r="J9"/>
  <c r="I9"/>
  <c r="H9"/>
  <c r="G9"/>
  <c r="F9"/>
  <c r="E9"/>
  <c r="D9"/>
  <c r="C9"/>
  <c r="O8"/>
  <c r="N8"/>
  <c r="M8"/>
  <c r="L8"/>
  <c r="K8"/>
  <c r="J8"/>
  <c r="I8"/>
  <c r="H8"/>
  <c r="G8"/>
  <c r="F8"/>
  <c r="E8"/>
  <c r="D8"/>
  <c r="C8"/>
  <c r="O7"/>
  <c r="N7"/>
  <c r="M7"/>
  <c r="L7"/>
  <c r="K7"/>
  <c r="J7"/>
  <c r="I7"/>
  <c r="H7"/>
  <c r="G7"/>
  <c r="F7"/>
  <c r="E7"/>
  <c r="D7"/>
  <c r="C7"/>
  <c r="O6"/>
  <c r="N6"/>
  <c r="M6"/>
  <c r="L6"/>
  <c r="K6"/>
  <c r="J6"/>
  <c r="I6"/>
  <c r="H6"/>
  <c r="G6"/>
  <c r="F6"/>
  <c r="E6"/>
  <c r="D6"/>
  <c r="C6"/>
  <c r="O5"/>
  <c r="N5"/>
  <c r="M5"/>
  <c r="L5"/>
  <c r="K5"/>
  <c r="J5"/>
  <c r="I5"/>
  <c r="H5"/>
  <c r="G5"/>
  <c r="F5"/>
  <c r="E5"/>
  <c r="D5"/>
  <c r="C5"/>
  <c r="P43" i="12"/>
  <c r="O43"/>
  <c r="N43"/>
  <c r="M43"/>
  <c r="L43"/>
  <c r="K43"/>
  <c r="J43"/>
  <c r="I43"/>
  <c r="H43"/>
  <c r="G43"/>
  <c r="F43"/>
  <c r="E43"/>
  <c r="D43"/>
  <c r="C43"/>
  <c r="P42"/>
  <c r="O42"/>
  <c r="N42"/>
  <c r="M42"/>
  <c r="L42"/>
  <c r="K42"/>
  <c r="J42"/>
  <c r="I42"/>
  <c r="H42"/>
  <c r="G42"/>
  <c r="F42"/>
  <c r="E42"/>
  <c r="D42"/>
  <c r="C42"/>
  <c r="P41"/>
  <c r="O41"/>
  <c r="N41"/>
  <c r="M41"/>
  <c r="L41"/>
  <c r="K41"/>
  <c r="J41"/>
  <c r="I41"/>
  <c r="H41"/>
  <c r="G41"/>
  <c r="F41"/>
  <c r="E41"/>
  <c r="D41"/>
  <c r="C41"/>
  <c r="P40"/>
  <c r="O40"/>
  <c r="N40"/>
  <c r="M40"/>
  <c r="L40"/>
  <c r="K40"/>
  <c r="J40"/>
  <c r="I40"/>
  <c r="H40"/>
  <c r="G40"/>
  <c r="F40"/>
  <c r="E40"/>
  <c r="D40"/>
  <c r="C40"/>
  <c r="P39"/>
  <c r="O39"/>
  <c r="N39"/>
  <c r="M39"/>
  <c r="L39"/>
  <c r="K39"/>
  <c r="J39"/>
  <c r="I39"/>
  <c r="H39"/>
  <c r="G39"/>
  <c r="F39"/>
  <c r="E39"/>
  <c r="D39"/>
  <c r="C39"/>
  <c r="P38"/>
  <c r="O38"/>
  <c r="N38"/>
  <c r="M38"/>
  <c r="L38"/>
  <c r="K38"/>
  <c r="J38"/>
  <c r="I38"/>
  <c r="H38"/>
  <c r="G38"/>
  <c r="F38"/>
  <c r="E38"/>
  <c r="D38"/>
  <c r="C38"/>
  <c r="P37"/>
  <c r="O37"/>
  <c r="N37"/>
  <c r="M37"/>
  <c r="L37"/>
  <c r="K37"/>
  <c r="J37"/>
  <c r="I37"/>
  <c r="H37"/>
  <c r="G37"/>
  <c r="F37"/>
  <c r="E37"/>
  <c r="D37"/>
  <c r="C37"/>
  <c r="P36"/>
  <c r="O36"/>
  <c r="N36"/>
  <c r="M36"/>
  <c r="L36"/>
  <c r="K36"/>
  <c r="J36"/>
  <c r="I36"/>
  <c r="H36"/>
  <c r="G36"/>
  <c r="F36"/>
  <c r="E36"/>
  <c r="D36"/>
  <c r="C36"/>
  <c r="P35"/>
  <c r="O35"/>
  <c r="N35"/>
  <c r="M35"/>
  <c r="L35"/>
  <c r="K35"/>
  <c r="J35"/>
  <c r="I35"/>
  <c r="H35"/>
  <c r="G35"/>
  <c r="F35"/>
  <c r="E35"/>
  <c r="D35"/>
  <c r="C35"/>
  <c r="P34"/>
  <c r="O34"/>
  <c r="N34"/>
  <c r="M34"/>
  <c r="L34"/>
  <c r="K34"/>
  <c r="J34"/>
  <c r="I34"/>
  <c r="H34"/>
  <c r="G34"/>
  <c r="F34"/>
  <c r="E34"/>
  <c r="D34"/>
  <c r="C34"/>
  <c r="P33"/>
  <c r="O33"/>
  <c r="N33"/>
  <c r="M33"/>
  <c r="L33"/>
  <c r="K33"/>
  <c r="J33"/>
  <c r="I33"/>
  <c r="H33"/>
  <c r="G33"/>
  <c r="F33"/>
  <c r="E33"/>
  <c r="D33"/>
  <c r="C33"/>
  <c r="P32"/>
  <c r="O32"/>
  <c r="N32"/>
  <c r="M32"/>
  <c r="L32"/>
  <c r="K32"/>
  <c r="J32"/>
  <c r="I32"/>
  <c r="H32"/>
  <c r="G32"/>
  <c r="F32"/>
  <c r="E32"/>
  <c r="D32"/>
  <c r="C32"/>
  <c r="P31"/>
  <c r="O31"/>
  <c r="N31"/>
  <c r="M31"/>
  <c r="L31"/>
  <c r="K31"/>
  <c r="J31"/>
  <c r="I31"/>
  <c r="H31"/>
  <c r="G31"/>
  <c r="F31"/>
  <c r="E31"/>
  <c r="D31"/>
  <c r="C31"/>
  <c r="P30"/>
  <c r="O30"/>
  <c r="N30"/>
  <c r="M30"/>
  <c r="L30"/>
  <c r="K30"/>
  <c r="J30"/>
  <c r="I30"/>
  <c r="H30"/>
  <c r="G30"/>
  <c r="F30"/>
  <c r="E30"/>
  <c r="D30"/>
  <c r="C30"/>
  <c r="P29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O24"/>
  <c r="N24"/>
  <c r="M24"/>
  <c r="L24"/>
  <c r="K24"/>
  <c r="J24"/>
  <c r="I24"/>
  <c r="H24"/>
  <c r="G24"/>
  <c r="F24"/>
  <c r="E24"/>
  <c r="D24"/>
  <c r="C24"/>
  <c r="O23"/>
  <c r="N23"/>
  <c r="M23"/>
  <c r="L23"/>
  <c r="K23"/>
  <c r="J23"/>
  <c r="I23"/>
  <c r="H23"/>
  <c r="G23"/>
  <c r="F23"/>
  <c r="E23"/>
  <c r="D23"/>
  <c r="C23"/>
  <c r="O22"/>
  <c r="N22"/>
  <c r="M22"/>
  <c r="L22"/>
  <c r="K22"/>
  <c r="J22"/>
  <c r="I22"/>
  <c r="H22"/>
  <c r="G22"/>
  <c r="F22"/>
  <c r="E22"/>
  <c r="D22"/>
  <c r="C22"/>
  <c r="O21"/>
  <c r="N21"/>
  <c r="M21"/>
  <c r="L21"/>
  <c r="K21"/>
  <c r="J21"/>
  <c r="I21"/>
  <c r="H21"/>
  <c r="G21"/>
  <c r="F21"/>
  <c r="E21"/>
  <c r="D21"/>
  <c r="C21"/>
  <c r="O20"/>
  <c r="N20"/>
  <c r="M20"/>
  <c r="L20"/>
  <c r="K20"/>
  <c r="J20"/>
  <c r="I20"/>
  <c r="H20"/>
  <c r="G20"/>
  <c r="F20"/>
  <c r="E20"/>
  <c r="D20"/>
  <c r="C20"/>
  <c r="O19"/>
  <c r="N19"/>
  <c r="M19"/>
  <c r="L19"/>
  <c r="K19"/>
  <c r="J19"/>
  <c r="I19"/>
  <c r="H19"/>
  <c r="G19"/>
  <c r="F19"/>
  <c r="E19"/>
  <c r="D19"/>
  <c r="C19"/>
  <c r="O18"/>
  <c r="N18"/>
  <c r="M18"/>
  <c r="L18"/>
  <c r="K18"/>
  <c r="J18"/>
  <c r="I18"/>
  <c r="H18"/>
  <c r="G18"/>
  <c r="F18"/>
  <c r="E18"/>
  <c r="D18"/>
  <c r="C18"/>
  <c r="O17"/>
  <c r="N17"/>
  <c r="M17"/>
  <c r="L17"/>
  <c r="K17"/>
  <c r="J17"/>
  <c r="I17"/>
  <c r="H17"/>
  <c r="G17"/>
  <c r="F17"/>
  <c r="E17"/>
  <c r="D17"/>
  <c r="C17"/>
  <c r="O16"/>
  <c r="N16"/>
  <c r="M16"/>
  <c r="L16"/>
  <c r="K16"/>
  <c r="J16"/>
  <c r="I16"/>
  <c r="H16"/>
  <c r="G16"/>
  <c r="F16"/>
  <c r="E16"/>
  <c r="D16"/>
  <c r="C16"/>
  <c r="O15"/>
  <c r="N15"/>
  <c r="M15"/>
  <c r="L15"/>
  <c r="K15"/>
  <c r="J15"/>
  <c r="I15"/>
  <c r="H15"/>
  <c r="G15"/>
  <c r="F15"/>
  <c r="E15"/>
  <c r="D15"/>
  <c r="C15"/>
  <c r="O14"/>
  <c r="N14"/>
  <c r="M14"/>
  <c r="L14"/>
  <c r="K14"/>
  <c r="J14"/>
  <c r="I14"/>
  <c r="H14"/>
  <c r="G14"/>
  <c r="F14"/>
  <c r="E14"/>
  <c r="D14"/>
  <c r="C14"/>
  <c r="O13"/>
  <c r="N13"/>
  <c r="M13"/>
  <c r="L13"/>
  <c r="K13"/>
  <c r="J13"/>
  <c r="I13"/>
  <c r="H13"/>
  <c r="G13"/>
  <c r="F13"/>
  <c r="E13"/>
  <c r="D13"/>
  <c r="C13"/>
  <c r="O12"/>
  <c r="N12"/>
  <c r="M12"/>
  <c r="L12"/>
  <c r="K12"/>
  <c r="J12"/>
  <c r="I12"/>
  <c r="H12"/>
  <c r="G12"/>
  <c r="F12"/>
  <c r="E12"/>
  <c r="D12"/>
  <c r="C12"/>
  <c r="O11"/>
  <c r="N11"/>
  <c r="M1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O9"/>
  <c r="N9"/>
  <c r="M9"/>
  <c r="L9"/>
  <c r="K9"/>
  <c r="J9"/>
  <c r="I9"/>
  <c r="H9"/>
  <c r="G9"/>
  <c r="F9"/>
  <c r="E9"/>
  <c r="D9"/>
  <c r="C9"/>
  <c r="O8"/>
  <c r="N8"/>
  <c r="M8"/>
  <c r="L8"/>
  <c r="K8"/>
  <c r="J8"/>
  <c r="I8"/>
  <c r="H8"/>
  <c r="G8"/>
  <c r="F8"/>
  <c r="E8"/>
  <c r="D8"/>
  <c r="C8"/>
  <c r="O7"/>
  <c r="N7"/>
  <c r="M7"/>
  <c r="L7"/>
  <c r="K7"/>
  <c r="J7"/>
  <c r="I7"/>
  <c r="H7"/>
  <c r="G7"/>
  <c r="F7"/>
  <c r="E7"/>
  <c r="D7"/>
  <c r="C7"/>
  <c r="O6"/>
  <c r="N6"/>
  <c r="M6"/>
  <c r="L6"/>
  <c r="K6"/>
  <c r="J6"/>
  <c r="I6"/>
  <c r="H6"/>
  <c r="G6"/>
  <c r="F6"/>
  <c r="E6"/>
  <c r="D6"/>
  <c r="C6"/>
  <c r="O5"/>
  <c r="N5"/>
  <c r="M5"/>
  <c r="L5"/>
  <c r="K5"/>
  <c r="J5"/>
  <c r="I5"/>
  <c r="H5"/>
  <c r="G5"/>
  <c r="F5"/>
  <c r="E5"/>
  <c r="D5"/>
  <c r="C5"/>
  <c r="P43" i="11"/>
  <c r="O43"/>
  <c r="N43"/>
  <c r="M43"/>
  <c r="L43"/>
  <c r="K43"/>
  <c r="J43"/>
  <c r="I43"/>
  <c r="H43"/>
  <c r="G43"/>
  <c r="F43"/>
  <c r="E43"/>
  <c r="D43"/>
  <c r="C43"/>
  <c r="P42"/>
  <c r="O42"/>
  <c r="N42"/>
  <c r="M42"/>
  <c r="L42"/>
  <c r="K42"/>
  <c r="J42"/>
  <c r="I42"/>
  <c r="H42"/>
  <c r="G42"/>
  <c r="F42"/>
  <c r="E42"/>
  <c r="D42"/>
  <c r="C42"/>
  <c r="P41"/>
  <c r="O41"/>
  <c r="N41"/>
  <c r="M41"/>
  <c r="L41"/>
  <c r="K41"/>
  <c r="J41"/>
  <c r="I41"/>
  <c r="H41"/>
  <c r="G41"/>
  <c r="F41"/>
  <c r="E41"/>
  <c r="D41"/>
  <c r="C41"/>
  <c r="P40"/>
  <c r="O40"/>
  <c r="N40"/>
  <c r="M40"/>
  <c r="L40"/>
  <c r="K40"/>
  <c r="J40"/>
  <c r="I40"/>
  <c r="H40"/>
  <c r="G40"/>
  <c r="F40"/>
  <c r="E40"/>
  <c r="D40"/>
  <c r="C40"/>
  <c r="P39"/>
  <c r="O39"/>
  <c r="N39"/>
  <c r="M39"/>
  <c r="L39"/>
  <c r="K39"/>
  <c r="J39"/>
  <c r="I39"/>
  <c r="H39"/>
  <c r="G39"/>
  <c r="F39"/>
  <c r="E39"/>
  <c r="D39"/>
  <c r="C39"/>
  <c r="P38"/>
  <c r="O38"/>
  <c r="N38"/>
  <c r="M38"/>
  <c r="L38"/>
  <c r="K38"/>
  <c r="J38"/>
  <c r="I38"/>
  <c r="H38"/>
  <c r="G38"/>
  <c r="F38"/>
  <c r="E38"/>
  <c r="D38"/>
  <c r="C38"/>
  <c r="P37"/>
  <c r="O37"/>
  <c r="N37"/>
  <c r="M37"/>
  <c r="L37"/>
  <c r="K37"/>
  <c r="J37"/>
  <c r="I37"/>
  <c r="H37"/>
  <c r="G37"/>
  <c r="F37"/>
  <c r="E37"/>
  <c r="D37"/>
  <c r="C37"/>
  <c r="P36"/>
  <c r="O36"/>
  <c r="N36"/>
  <c r="M36"/>
  <c r="L36"/>
  <c r="K36"/>
  <c r="J36"/>
  <c r="I36"/>
  <c r="H36"/>
  <c r="G36"/>
  <c r="F36"/>
  <c r="E36"/>
  <c r="D36"/>
  <c r="C36"/>
  <c r="P35"/>
  <c r="O35"/>
  <c r="N35"/>
  <c r="M35"/>
  <c r="L35"/>
  <c r="K35"/>
  <c r="J35"/>
  <c r="I35"/>
  <c r="H35"/>
  <c r="G35"/>
  <c r="F35"/>
  <c r="E35"/>
  <c r="D35"/>
  <c r="C35"/>
  <c r="P34"/>
  <c r="O34"/>
  <c r="N34"/>
  <c r="M34"/>
  <c r="L34"/>
  <c r="K34"/>
  <c r="J34"/>
  <c r="I34"/>
  <c r="H34"/>
  <c r="G34"/>
  <c r="F34"/>
  <c r="E34"/>
  <c r="D34"/>
  <c r="C34"/>
  <c r="P33"/>
  <c r="O33"/>
  <c r="N33"/>
  <c r="M33"/>
  <c r="L33"/>
  <c r="K33"/>
  <c r="J33"/>
  <c r="I33"/>
  <c r="H33"/>
  <c r="G33"/>
  <c r="F33"/>
  <c r="E33"/>
  <c r="D33"/>
  <c r="C33"/>
  <c r="P32"/>
  <c r="O32"/>
  <c r="N32"/>
  <c r="M32"/>
  <c r="L32"/>
  <c r="K32"/>
  <c r="J32"/>
  <c r="I32"/>
  <c r="H32"/>
  <c r="G32"/>
  <c r="F32"/>
  <c r="E32"/>
  <c r="D32"/>
  <c r="C32"/>
  <c r="P31"/>
  <c r="O31"/>
  <c r="N31"/>
  <c r="M31"/>
  <c r="L31"/>
  <c r="K31"/>
  <c r="J31"/>
  <c r="I31"/>
  <c r="H31"/>
  <c r="G31"/>
  <c r="F31"/>
  <c r="E31"/>
  <c r="D31"/>
  <c r="C31"/>
  <c r="P30"/>
  <c r="O30"/>
  <c r="N30"/>
  <c r="M30"/>
  <c r="L30"/>
  <c r="K30"/>
  <c r="J30"/>
  <c r="I30"/>
  <c r="H30"/>
  <c r="G30"/>
  <c r="F30"/>
  <c r="E30"/>
  <c r="D30"/>
  <c r="C30"/>
  <c r="P29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O24"/>
  <c r="N24"/>
  <c r="M24"/>
  <c r="L24"/>
  <c r="K24"/>
  <c r="J24"/>
  <c r="I24"/>
  <c r="H24"/>
  <c r="G24"/>
  <c r="F24"/>
  <c r="E24"/>
  <c r="D24"/>
  <c r="C24"/>
  <c r="O23"/>
  <c r="N23"/>
  <c r="M23"/>
  <c r="L23"/>
  <c r="K23"/>
  <c r="J23"/>
  <c r="I23"/>
  <c r="H23"/>
  <c r="G23"/>
  <c r="F23"/>
  <c r="E23"/>
  <c r="D23"/>
  <c r="C23"/>
  <c r="O22"/>
  <c r="N22"/>
  <c r="M22"/>
  <c r="L22"/>
  <c r="K22"/>
  <c r="J22"/>
  <c r="I22"/>
  <c r="H22"/>
  <c r="G22"/>
  <c r="F22"/>
  <c r="E22"/>
  <c r="D22"/>
  <c r="C22"/>
  <c r="O21"/>
  <c r="N21"/>
  <c r="M21"/>
  <c r="L21"/>
  <c r="K21"/>
  <c r="J21"/>
  <c r="I21"/>
  <c r="H21"/>
  <c r="G21"/>
  <c r="F21"/>
  <c r="E21"/>
  <c r="D21"/>
  <c r="C21"/>
  <c r="O20"/>
  <c r="N20"/>
  <c r="M20"/>
  <c r="L20"/>
  <c r="K20"/>
  <c r="J20"/>
  <c r="I20"/>
  <c r="H20"/>
  <c r="G20"/>
  <c r="F20"/>
  <c r="E20"/>
  <c r="D20"/>
  <c r="C20"/>
  <c r="O19"/>
  <c r="N19"/>
  <c r="M19"/>
  <c r="L19"/>
  <c r="K19"/>
  <c r="J19"/>
  <c r="I19"/>
  <c r="H19"/>
  <c r="G19"/>
  <c r="F19"/>
  <c r="E19"/>
  <c r="D19"/>
  <c r="C19"/>
  <c r="O18"/>
  <c r="N18"/>
  <c r="M18"/>
  <c r="L18"/>
  <c r="K18"/>
  <c r="J18"/>
  <c r="I18"/>
  <c r="H18"/>
  <c r="G18"/>
  <c r="F18"/>
  <c r="E18"/>
  <c r="D18"/>
  <c r="C18"/>
  <c r="O17"/>
  <c r="N17"/>
  <c r="M17"/>
  <c r="L17"/>
  <c r="K17"/>
  <c r="J17"/>
  <c r="I17"/>
  <c r="H17"/>
  <c r="G17"/>
  <c r="F17"/>
  <c r="E17"/>
  <c r="D17"/>
  <c r="C17"/>
  <c r="O16"/>
  <c r="N16"/>
  <c r="M16"/>
  <c r="L16"/>
  <c r="K16"/>
  <c r="J16"/>
  <c r="I16"/>
  <c r="H16"/>
  <c r="G16"/>
  <c r="F16"/>
  <c r="E16"/>
  <c r="D16"/>
  <c r="C16"/>
  <c r="O15"/>
  <c r="N15"/>
  <c r="M15"/>
  <c r="L15"/>
  <c r="K15"/>
  <c r="J15"/>
  <c r="I15"/>
  <c r="H15"/>
  <c r="G15"/>
  <c r="F15"/>
  <c r="E15"/>
  <c r="D15"/>
  <c r="C15"/>
  <c r="O14"/>
  <c r="N14"/>
  <c r="M14"/>
  <c r="L14"/>
  <c r="K14"/>
  <c r="J14"/>
  <c r="I14"/>
  <c r="H14"/>
  <c r="G14"/>
  <c r="F14"/>
  <c r="E14"/>
  <c r="D14"/>
  <c r="C14"/>
  <c r="O13"/>
  <c r="N13"/>
  <c r="M13"/>
  <c r="L13"/>
  <c r="K13"/>
  <c r="J13"/>
  <c r="I13"/>
  <c r="H13"/>
  <c r="G13"/>
  <c r="F13"/>
  <c r="E13"/>
  <c r="D13"/>
  <c r="C13"/>
  <c r="O12"/>
  <c r="N12"/>
  <c r="M12"/>
  <c r="L12"/>
  <c r="K12"/>
  <c r="J12"/>
  <c r="I12"/>
  <c r="H12"/>
  <c r="G12"/>
  <c r="F12"/>
  <c r="E12"/>
  <c r="D12"/>
  <c r="C12"/>
  <c r="O11"/>
  <c r="N11"/>
  <c r="M1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O9"/>
  <c r="N9"/>
  <c r="M9"/>
  <c r="L9"/>
  <c r="K9"/>
  <c r="J9"/>
  <c r="I9"/>
  <c r="H9"/>
  <c r="G9"/>
  <c r="F9"/>
  <c r="E9"/>
  <c r="D9"/>
  <c r="C9"/>
  <c r="O8"/>
  <c r="N8"/>
  <c r="M8"/>
  <c r="L8"/>
  <c r="K8"/>
  <c r="J8"/>
  <c r="I8"/>
  <c r="H8"/>
  <c r="G8"/>
  <c r="F8"/>
  <c r="E8"/>
  <c r="D8"/>
  <c r="C8"/>
  <c r="O7"/>
  <c r="N7"/>
  <c r="M7"/>
  <c r="L7"/>
  <c r="K7"/>
  <c r="J7"/>
  <c r="I7"/>
  <c r="H7"/>
  <c r="G7"/>
  <c r="F7"/>
  <c r="E7"/>
  <c r="D7"/>
  <c r="C7"/>
  <c r="O6"/>
  <c r="N6"/>
  <c r="M6"/>
  <c r="L6"/>
  <c r="K6"/>
  <c r="J6"/>
  <c r="I6"/>
  <c r="H6"/>
  <c r="G6"/>
  <c r="F6"/>
  <c r="E6"/>
  <c r="D6"/>
  <c r="C6"/>
  <c r="O5"/>
  <c r="N5"/>
  <c r="M5"/>
  <c r="L5"/>
  <c r="K5"/>
  <c r="J5"/>
  <c r="I5"/>
  <c r="H5"/>
  <c r="G5"/>
  <c r="F5"/>
  <c r="E5"/>
  <c r="D5"/>
  <c r="C5"/>
  <c r="P43" i="10"/>
  <c r="O43"/>
  <c r="N43"/>
  <c r="M43"/>
  <c r="L43"/>
  <c r="K43"/>
  <c r="J43"/>
  <c r="I43"/>
  <c r="H43"/>
  <c r="G43"/>
  <c r="F43"/>
  <c r="E43"/>
  <c r="D43"/>
  <c r="C43"/>
  <c r="P42"/>
  <c r="O42"/>
  <c r="N42"/>
  <c r="M42"/>
  <c r="L42"/>
  <c r="K42"/>
  <c r="J42"/>
  <c r="I42"/>
  <c r="H42"/>
  <c r="G42"/>
  <c r="F42"/>
  <c r="E42"/>
  <c r="D42"/>
  <c r="C42"/>
  <c r="P41"/>
  <c r="O41"/>
  <c r="N41"/>
  <c r="M41"/>
  <c r="L41"/>
  <c r="K41"/>
  <c r="J41"/>
  <c r="I41"/>
  <c r="H41"/>
  <c r="G41"/>
  <c r="F41"/>
  <c r="E41"/>
  <c r="D41"/>
  <c r="C41"/>
  <c r="P40"/>
  <c r="O40"/>
  <c r="N40"/>
  <c r="M40"/>
  <c r="L40"/>
  <c r="K40"/>
  <c r="J40"/>
  <c r="I40"/>
  <c r="H40"/>
  <c r="G40"/>
  <c r="F40"/>
  <c r="E40"/>
  <c r="D40"/>
  <c r="C40"/>
  <c r="P39"/>
  <c r="O39"/>
  <c r="N39"/>
  <c r="M39"/>
  <c r="L39"/>
  <c r="K39"/>
  <c r="J39"/>
  <c r="I39"/>
  <c r="H39"/>
  <c r="G39"/>
  <c r="F39"/>
  <c r="E39"/>
  <c r="D39"/>
  <c r="C39"/>
  <c r="P38"/>
  <c r="O38"/>
  <c r="N38"/>
  <c r="M38"/>
  <c r="L38"/>
  <c r="K38"/>
  <c r="J38"/>
  <c r="I38"/>
  <c r="H38"/>
  <c r="G38"/>
  <c r="F38"/>
  <c r="E38"/>
  <c r="D38"/>
  <c r="C38"/>
  <c r="P37"/>
  <c r="O37"/>
  <c r="N37"/>
  <c r="M37"/>
  <c r="L37"/>
  <c r="K37"/>
  <c r="J37"/>
  <c r="I37"/>
  <c r="H37"/>
  <c r="G37"/>
  <c r="F37"/>
  <c r="E37"/>
  <c r="D37"/>
  <c r="C37"/>
  <c r="P36"/>
  <c r="O36"/>
  <c r="N36"/>
  <c r="M36"/>
  <c r="L36"/>
  <c r="K36"/>
  <c r="J36"/>
  <c r="I36"/>
  <c r="H36"/>
  <c r="G36"/>
  <c r="F36"/>
  <c r="E36"/>
  <c r="D36"/>
  <c r="C36"/>
  <c r="P35"/>
  <c r="O35"/>
  <c r="N35"/>
  <c r="M35"/>
  <c r="L35"/>
  <c r="K35"/>
  <c r="J35"/>
  <c r="I35"/>
  <c r="H35"/>
  <c r="G35"/>
  <c r="F35"/>
  <c r="E35"/>
  <c r="D35"/>
  <c r="C35"/>
  <c r="P34"/>
  <c r="O34"/>
  <c r="N34"/>
  <c r="M34"/>
  <c r="L34"/>
  <c r="K34"/>
  <c r="J34"/>
  <c r="I34"/>
  <c r="H34"/>
  <c r="G34"/>
  <c r="F34"/>
  <c r="E34"/>
  <c r="D34"/>
  <c r="C34"/>
  <c r="P33"/>
  <c r="O33"/>
  <c r="N33"/>
  <c r="M33"/>
  <c r="L33"/>
  <c r="K33"/>
  <c r="J33"/>
  <c r="I33"/>
  <c r="H33"/>
  <c r="G33"/>
  <c r="F33"/>
  <c r="E33"/>
  <c r="D33"/>
  <c r="C33"/>
  <c r="P32"/>
  <c r="O32"/>
  <c r="N32"/>
  <c r="M32"/>
  <c r="L32"/>
  <c r="K32"/>
  <c r="J32"/>
  <c r="I32"/>
  <c r="H32"/>
  <c r="G32"/>
  <c r="F32"/>
  <c r="E32"/>
  <c r="D32"/>
  <c r="C32"/>
  <c r="P31"/>
  <c r="O31"/>
  <c r="N31"/>
  <c r="M31"/>
  <c r="L31"/>
  <c r="K31"/>
  <c r="J31"/>
  <c r="I31"/>
  <c r="H31"/>
  <c r="G31"/>
  <c r="F31"/>
  <c r="E31"/>
  <c r="D31"/>
  <c r="C31"/>
  <c r="P30"/>
  <c r="O30"/>
  <c r="N30"/>
  <c r="M30"/>
  <c r="L30"/>
  <c r="K30"/>
  <c r="J30"/>
  <c r="I30"/>
  <c r="H30"/>
  <c r="G30"/>
  <c r="F30"/>
  <c r="E30"/>
  <c r="D30"/>
  <c r="C30"/>
  <c r="P29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O24"/>
  <c r="N24"/>
  <c r="M24"/>
  <c r="L24"/>
  <c r="K24"/>
  <c r="J24"/>
  <c r="I24"/>
  <c r="H24"/>
  <c r="G24"/>
  <c r="F24"/>
  <c r="E24"/>
  <c r="D24"/>
  <c r="C24"/>
  <c r="O23"/>
  <c r="N23"/>
  <c r="M23"/>
  <c r="L23"/>
  <c r="K23"/>
  <c r="J23"/>
  <c r="I23"/>
  <c r="H23"/>
  <c r="G23"/>
  <c r="F23"/>
  <c r="E23"/>
  <c r="D23"/>
  <c r="C23"/>
  <c r="O22"/>
  <c r="N22"/>
  <c r="M22"/>
  <c r="L22"/>
  <c r="K22"/>
  <c r="J22"/>
  <c r="I22"/>
  <c r="H22"/>
  <c r="G22"/>
  <c r="F22"/>
  <c r="E22"/>
  <c r="D22"/>
  <c r="C22"/>
  <c r="O21"/>
  <c r="N21"/>
  <c r="M21"/>
  <c r="L21"/>
  <c r="K21"/>
  <c r="J21"/>
  <c r="I21"/>
  <c r="H21"/>
  <c r="G21"/>
  <c r="F21"/>
  <c r="E21"/>
  <c r="D21"/>
  <c r="C21"/>
  <c r="O20"/>
  <c r="N20"/>
  <c r="M20"/>
  <c r="L20"/>
  <c r="K20"/>
  <c r="J20"/>
  <c r="I20"/>
  <c r="H20"/>
  <c r="G20"/>
  <c r="F20"/>
  <c r="E20"/>
  <c r="D20"/>
  <c r="C20"/>
  <c r="O19"/>
  <c r="N19"/>
  <c r="M19"/>
  <c r="L19"/>
  <c r="K19"/>
  <c r="J19"/>
  <c r="I19"/>
  <c r="H19"/>
  <c r="G19"/>
  <c r="F19"/>
  <c r="E19"/>
  <c r="D19"/>
  <c r="C19"/>
  <c r="O18"/>
  <c r="N18"/>
  <c r="M18"/>
  <c r="L18"/>
  <c r="K18"/>
  <c r="J18"/>
  <c r="I18"/>
  <c r="H18"/>
  <c r="G18"/>
  <c r="F18"/>
  <c r="E18"/>
  <c r="D18"/>
  <c r="C18"/>
  <c r="O17"/>
  <c r="N17"/>
  <c r="M17"/>
  <c r="L17"/>
  <c r="K17"/>
  <c r="J17"/>
  <c r="I17"/>
  <c r="H17"/>
  <c r="G17"/>
  <c r="F17"/>
  <c r="E17"/>
  <c r="D17"/>
  <c r="C17"/>
  <c r="O16"/>
  <c r="N16"/>
  <c r="M16"/>
  <c r="L16"/>
  <c r="K16"/>
  <c r="J16"/>
  <c r="I16"/>
  <c r="H16"/>
  <c r="G16"/>
  <c r="F16"/>
  <c r="E16"/>
  <c r="D16"/>
  <c r="C16"/>
  <c r="O15"/>
  <c r="N15"/>
  <c r="M15"/>
  <c r="L15"/>
  <c r="K15"/>
  <c r="J15"/>
  <c r="I15"/>
  <c r="H15"/>
  <c r="G15"/>
  <c r="F15"/>
  <c r="E15"/>
  <c r="D15"/>
  <c r="C15"/>
  <c r="O14"/>
  <c r="N14"/>
  <c r="M14"/>
  <c r="L14"/>
  <c r="K14"/>
  <c r="J14"/>
  <c r="I14"/>
  <c r="H14"/>
  <c r="G14"/>
  <c r="F14"/>
  <c r="E14"/>
  <c r="D14"/>
  <c r="C14"/>
  <c r="O13"/>
  <c r="N13"/>
  <c r="M13"/>
  <c r="L13"/>
  <c r="K13"/>
  <c r="J13"/>
  <c r="I13"/>
  <c r="H13"/>
  <c r="G13"/>
  <c r="F13"/>
  <c r="E13"/>
  <c r="D13"/>
  <c r="C13"/>
  <c r="O12"/>
  <c r="N12"/>
  <c r="M12"/>
  <c r="L12"/>
  <c r="K12"/>
  <c r="J12"/>
  <c r="I12"/>
  <c r="H12"/>
  <c r="G12"/>
  <c r="F12"/>
  <c r="E12"/>
  <c r="D12"/>
  <c r="C12"/>
  <c r="O11"/>
  <c r="N11"/>
  <c r="M1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O9"/>
  <c r="N9"/>
  <c r="M9"/>
  <c r="L9"/>
  <c r="K9"/>
  <c r="J9"/>
  <c r="I9"/>
  <c r="H9"/>
  <c r="G9"/>
  <c r="F9"/>
  <c r="E9"/>
  <c r="D9"/>
  <c r="C9"/>
  <c r="O8"/>
  <c r="N8"/>
  <c r="M8"/>
  <c r="L8"/>
  <c r="K8"/>
  <c r="J8"/>
  <c r="I8"/>
  <c r="H8"/>
  <c r="G8"/>
  <c r="F8"/>
  <c r="E8"/>
  <c r="D8"/>
  <c r="C8"/>
  <c r="O7"/>
  <c r="N7"/>
  <c r="M7"/>
  <c r="L7"/>
  <c r="K7"/>
  <c r="J7"/>
  <c r="I7"/>
  <c r="H7"/>
  <c r="G7"/>
  <c r="F7"/>
  <c r="E7"/>
  <c r="D7"/>
  <c r="C7"/>
  <c r="O6"/>
  <c r="N6"/>
  <c r="M6"/>
  <c r="L6"/>
  <c r="K6"/>
  <c r="J6"/>
  <c r="I6"/>
  <c r="H6"/>
  <c r="G6"/>
  <c r="F6"/>
  <c r="E6"/>
  <c r="D6"/>
  <c r="C6"/>
  <c r="O5"/>
  <c r="N5"/>
  <c r="M5"/>
  <c r="L5"/>
  <c r="K5"/>
  <c r="J5"/>
  <c r="I5"/>
  <c r="H5"/>
  <c r="G5"/>
  <c r="F5"/>
  <c r="E5"/>
  <c r="D5"/>
  <c r="C5"/>
  <c r="O25" i="9"/>
  <c r="N25"/>
  <c r="M25"/>
  <c r="L25"/>
  <c r="K25"/>
  <c r="J25"/>
  <c r="I25"/>
  <c r="H25"/>
  <c r="G25"/>
  <c r="F25"/>
  <c r="E25"/>
  <c r="D25"/>
  <c r="C25"/>
  <c r="O24"/>
  <c r="N24"/>
  <c r="M24"/>
  <c r="L24"/>
  <c r="K24"/>
  <c r="J24"/>
  <c r="I24"/>
  <c r="H24"/>
  <c r="G24"/>
  <c r="F24"/>
  <c r="E24"/>
  <c r="D24"/>
  <c r="C24"/>
  <c r="O23"/>
  <c r="N23"/>
  <c r="M23"/>
  <c r="L23"/>
  <c r="K23"/>
  <c r="J23"/>
  <c r="I23"/>
  <c r="H23"/>
  <c r="G23"/>
  <c r="F23"/>
  <c r="E23"/>
  <c r="D23"/>
  <c r="C23"/>
  <c r="O22"/>
  <c r="N22"/>
  <c r="M22"/>
  <c r="L22"/>
  <c r="K22"/>
  <c r="J22"/>
  <c r="I22"/>
  <c r="H22"/>
  <c r="G22"/>
  <c r="F22"/>
  <c r="E22"/>
  <c r="D22"/>
  <c r="C22"/>
  <c r="O21"/>
  <c r="N21"/>
  <c r="M21"/>
  <c r="L21"/>
  <c r="K21"/>
  <c r="J21"/>
  <c r="I21"/>
  <c r="H21"/>
  <c r="G21"/>
  <c r="F21"/>
  <c r="E21"/>
  <c r="D21"/>
  <c r="C21"/>
  <c r="O20"/>
  <c r="N20"/>
  <c r="M20"/>
  <c r="L20"/>
  <c r="K20"/>
  <c r="J20"/>
  <c r="I20"/>
  <c r="H20"/>
  <c r="G20"/>
  <c r="F20"/>
  <c r="E20"/>
  <c r="D20"/>
  <c r="C20"/>
  <c r="O19"/>
  <c r="N19"/>
  <c r="M19"/>
  <c r="L19"/>
  <c r="K19"/>
  <c r="J19"/>
  <c r="I19"/>
  <c r="H19"/>
  <c r="G19"/>
  <c r="F19"/>
  <c r="E19"/>
  <c r="D19"/>
  <c r="C19"/>
  <c r="O18"/>
  <c r="N18"/>
  <c r="M18"/>
  <c r="L18"/>
  <c r="K18"/>
  <c r="J18"/>
  <c r="I18"/>
  <c r="H18"/>
  <c r="G18"/>
  <c r="F18"/>
  <c r="E18"/>
  <c r="D18"/>
  <c r="C18"/>
  <c r="O17"/>
  <c r="N17"/>
  <c r="M17"/>
  <c r="L17"/>
  <c r="K17"/>
  <c r="J17"/>
  <c r="I17"/>
  <c r="H17"/>
  <c r="G17"/>
  <c r="F17"/>
  <c r="E17"/>
  <c r="D17"/>
  <c r="C17"/>
  <c r="O16"/>
  <c r="N16"/>
  <c r="M16"/>
  <c r="L16"/>
  <c r="K16"/>
  <c r="J16"/>
  <c r="I16"/>
  <c r="H16"/>
  <c r="G16"/>
  <c r="F16"/>
  <c r="E16"/>
  <c r="D16"/>
  <c r="C16"/>
  <c r="O15"/>
  <c r="N15"/>
  <c r="M15"/>
  <c r="L15"/>
  <c r="K15"/>
  <c r="J15"/>
  <c r="I15"/>
  <c r="H15"/>
  <c r="G15"/>
  <c r="F15"/>
  <c r="E15"/>
  <c r="D15"/>
  <c r="C15"/>
  <c r="O14"/>
  <c r="N14"/>
  <c r="M14"/>
  <c r="L14"/>
  <c r="K14"/>
  <c r="J14"/>
  <c r="I14"/>
  <c r="H14"/>
  <c r="G14"/>
  <c r="F14"/>
  <c r="E14"/>
  <c r="D14"/>
  <c r="C14"/>
  <c r="O13"/>
  <c r="N13"/>
  <c r="M13"/>
  <c r="L13"/>
  <c r="K13"/>
  <c r="J13"/>
  <c r="I13"/>
  <c r="H13"/>
  <c r="G13"/>
  <c r="F13"/>
  <c r="E13"/>
  <c r="D13"/>
  <c r="C13"/>
  <c r="O12"/>
  <c r="N12"/>
  <c r="M12"/>
  <c r="L12"/>
  <c r="K12"/>
  <c r="J12"/>
  <c r="I12"/>
  <c r="H12"/>
  <c r="G12"/>
  <c r="F12"/>
  <c r="E12"/>
  <c r="D12"/>
  <c r="C12"/>
  <c r="O11"/>
  <c r="N11"/>
  <c r="M1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O9"/>
  <c r="N9"/>
  <c r="M9"/>
  <c r="L9"/>
  <c r="K9"/>
  <c r="J9"/>
  <c r="I9"/>
  <c r="H9"/>
  <c r="G9"/>
  <c r="F9"/>
  <c r="E9"/>
  <c r="D9"/>
  <c r="C9"/>
  <c r="O8"/>
  <c r="N8"/>
  <c r="M8"/>
  <c r="L8"/>
  <c r="K8"/>
  <c r="J8"/>
  <c r="I8"/>
  <c r="H8"/>
  <c r="G8"/>
  <c r="F8"/>
  <c r="E8"/>
  <c r="D8"/>
  <c r="C8"/>
  <c r="O7"/>
  <c r="N7"/>
  <c r="M7"/>
  <c r="L7"/>
  <c r="K7"/>
  <c r="J7"/>
  <c r="I7"/>
  <c r="H7"/>
  <c r="G7"/>
  <c r="F7"/>
  <c r="E7"/>
  <c r="D7"/>
  <c r="C7"/>
  <c r="O6"/>
  <c r="N6"/>
  <c r="M6"/>
  <c r="L6"/>
  <c r="K6"/>
  <c r="J6"/>
  <c r="I6"/>
  <c r="H6"/>
  <c r="G6"/>
  <c r="F6"/>
  <c r="E6"/>
  <c r="D6"/>
  <c r="C6"/>
  <c r="O5"/>
  <c r="N5"/>
  <c r="M5"/>
  <c r="L5"/>
  <c r="K5"/>
  <c r="J5"/>
  <c r="I5"/>
  <c r="H5"/>
  <c r="G5"/>
  <c r="F5"/>
  <c r="E5"/>
  <c r="D5"/>
  <c r="C5"/>
  <c r="P43" i="8"/>
  <c r="O43"/>
  <c r="N43"/>
  <c r="M43"/>
  <c r="L43"/>
  <c r="K43"/>
  <c r="J43"/>
  <c r="I43"/>
  <c r="H43"/>
  <c r="G43"/>
  <c r="F43"/>
  <c r="E43"/>
  <c r="D43"/>
  <c r="C43"/>
  <c r="P42"/>
  <c r="O42"/>
  <c r="N42"/>
  <c r="M42"/>
  <c r="L42"/>
  <c r="K42"/>
  <c r="J42"/>
  <c r="I42"/>
  <c r="H42"/>
  <c r="G42"/>
  <c r="F42"/>
  <c r="E42"/>
  <c r="D42"/>
  <c r="C42"/>
  <c r="P41"/>
  <c r="O41"/>
  <c r="N41"/>
  <c r="M41"/>
  <c r="L41"/>
  <c r="K41"/>
  <c r="J41"/>
  <c r="I41"/>
  <c r="H41"/>
  <c r="G41"/>
  <c r="F41"/>
  <c r="E41"/>
  <c r="D41"/>
  <c r="C41"/>
  <c r="P40"/>
  <c r="O40"/>
  <c r="N40"/>
  <c r="M40"/>
  <c r="L40"/>
  <c r="K40"/>
  <c r="J40"/>
  <c r="I40"/>
  <c r="H40"/>
  <c r="G40"/>
  <c r="F40"/>
  <c r="E40"/>
  <c r="D40"/>
  <c r="C40"/>
  <c r="P39"/>
  <c r="O39"/>
  <c r="N39"/>
  <c r="M39"/>
  <c r="L39"/>
  <c r="K39"/>
  <c r="J39"/>
  <c r="I39"/>
  <c r="H39"/>
  <c r="G39"/>
  <c r="F39"/>
  <c r="E39"/>
  <c r="D39"/>
  <c r="C39"/>
  <c r="P38"/>
  <c r="O38"/>
  <c r="N38"/>
  <c r="M38"/>
  <c r="L38"/>
  <c r="K38"/>
  <c r="J38"/>
  <c r="I38"/>
  <c r="H38"/>
  <c r="G38"/>
  <c r="F38"/>
  <c r="E38"/>
  <c r="D38"/>
  <c r="C38"/>
  <c r="P37"/>
  <c r="O37"/>
  <c r="N37"/>
  <c r="M37"/>
  <c r="L37"/>
  <c r="K37"/>
  <c r="J37"/>
  <c r="I37"/>
  <c r="H37"/>
  <c r="G37"/>
  <c r="F37"/>
  <c r="E37"/>
  <c r="D37"/>
  <c r="C37"/>
  <c r="P36"/>
  <c r="O36"/>
  <c r="N36"/>
  <c r="M36"/>
  <c r="L36"/>
  <c r="K36"/>
  <c r="J36"/>
  <c r="I36"/>
  <c r="H36"/>
  <c r="G36"/>
  <c r="F36"/>
  <c r="E36"/>
  <c r="D36"/>
  <c r="C36"/>
  <c r="P35"/>
  <c r="O35"/>
  <c r="N35"/>
  <c r="M35"/>
  <c r="L35"/>
  <c r="K35"/>
  <c r="J35"/>
  <c r="I35"/>
  <c r="H35"/>
  <c r="G35"/>
  <c r="F35"/>
  <c r="E35"/>
  <c r="D35"/>
  <c r="C35"/>
  <c r="P34"/>
  <c r="O34"/>
  <c r="N34"/>
  <c r="M34"/>
  <c r="L34"/>
  <c r="K34"/>
  <c r="J34"/>
  <c r="I34"/>
  <c r="H34"/>
  <c r="G34"/>
  <c r="F34"/>
  <c r="E34"/>
  <c r="D34"/>
  <c r="C34"/>
  <c r="P33"/>
  <c r="O33"/>
  <c r="N33"/>
  <c r="M33"/>
  <c r="L33"/>
  <c r="K33"/>
  <c r="J33"/>
  <c r="I33"/>
  <c r="H33"/>
  <c r="G33"/>
  <c r="F33"/>
  <c r="E33"/>
  <c r="D33"/>
  <c r="C33"/>
  <c r="P32"/>
  <c r="O32"/>
  <c r="N32"/>
  <c r="M32"/>
  <c r="L32"/>
  <c r="K32"/>
  <c r="J32"/>
  <c r="I32"/>
  <c r="H32"/>
  <c r="G32"/>
  <c r="F32"/>
  <c r="E32"/>
  <c r="D32"/>
  <c r="C32"/>
  <c r="P31"/>
  <c r="O31"/>
  <c r="N31"/>
  <c r="M31"/>
  <c r="L31"/>
  <c r="K31"/>
  <c r="J31"/>
  <c r="I31"/>
  <c r="H31"/>
  <c r="G31"/>
  <c r="F31"/>
  <c r="E31"/>
  <c r="D31"/>
  <c r="C31"/>
  <c r="P30"/>
  <c r="O30"/>
  <c r="N30"/>
  <c r="M30"/>
  <c r="L30"/>
  <c r="K30"/>
  <c r="J30"/>
  <c r="I30"/>
  <c r="H30"/>
  <c r="G30"/>
  <c r="F30"/>
  <c r="E30"/>
  <c r="D30"/>
  <c r="C30"/>
  <c r="P29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O24"/>
  <c r="N24"/>
  <c r="M24"/>
  <c r="L24"/>
  <c r="K24"/>
  <c r="J24"/>
  <c r="I24"/>
  <c r="H24"/>
  <c r="G24"/>
  <c r="F24"/>
  <c r="E24"/>
  <c r="D24"/>
  <c r="C24"/>
  <c r="O23"/>
  <c r="N23"/>
  <c r="M23"/>
  <c r="L23"/>
  <c r="K23"/>
  <c r="J23"/>
  <c r="I23"/>
  <c r="H23"/>
  <c r="G23"/>
  <c r="F23"/>
  <c r="E23"/>
  <c r="D23"/>
  <c r="C23"/>
  <c r="O22"/>
  <c r="N22"/>
  <c r="M22"/>
  <c r="L22"/>
  <c r="K22"/>
  <c r="J22"/>
  <c r="I22"/>
  <c r="H22"/>
  <c r="G22"/>
  <c r="F22"/>
  <c r="E22"/>
  <c r="D22"/>
  <c r="C22"/>
  <c r="O21"/>
  <c r="N21"/>
  <c r="M21"/>
  <c r="L21"/>
  <c r="K21"/>
  <c r="J21"/>
  <c r="I21"/>
  <c r="H21"/>
  <c r="G21"/>
  <c r="F21"/>
  <c r="E21"/>
  <c r="D21"/>
  <c r="C21"/>
  <c r="O20"/>
  <c r="N20"/>
  <c r="M20"/>
  <c r="L20"/>
  <c r="K20"/>
  <c r="J20"/>
  <c r="I20"/>
  <c r="H20"/>
  <c r="G20"/>
  <c r="F20"/>
  <c r="E20"/>
  <c r="D20"/>
  <c r="C20"/>
  <c r="O19"/>
  <c r="N19"/>
  <c r="M19"/>
  <c r="L19"/>
  <c r="K19"/>
  <c r="J19"/>
  <c r="I19"/>
  <c r="H19"/>
  <c r="G19"/>
  <c r="F19"/>
  <c r="E19"/>
  <c r="D19"/>
  <c r="C19"/>
  <c r="O18"/>
  <c r="N18"/>
  <c r="M18"/>
  <c r="L18"/>
  <c r="K18"/>
  <c r="J18"/>
  <c r="I18"/>
  <c r="H18"/>
  <c r="G18"/>
  <c r="F18"/>
  <c r="E18"/>
  <c r="D18"/>
  <c r="C18"/>
  <c r="O17"/>
  <c r="N17"/>
  <c r="M17"/>
  <c r="L17"/>
  <c r="K17"/>
  <c r="J17"/>
  <c r="I17"/>
  <c r="H17"/>
  <c r="G17"/>
  <c r="F17"/>
  <c r="E17"/>
  <c r="D17"/>
  <c r="C17"/>
  <c r="O16"/>
  <c r="N16"/>
  <c r="M16"/>
  <c r="L16"/>
  <c r="K16"/>
  <c r="J16"/>
  <c r="I16"/>
  <c r="H16"/>
  <c r="G16"/>
  <c r="F16"/>
  <c r="E16"/>
  <c r="D16"/>
  <c r="C16"/>
  <c r="O15"/>
  <c r="N15"/>
  <c r="M15"/>
  <c r="L15"/>
  <c r="K15"/>
  <c r="J15"/>
  <c r="I15"/>
  <c r="H15"/>
  <c r="G15"/>
  <c r="F15"/>
  <c r="E15"/>
  <c r="D15"/>
  <c r="C15"/>
  <c r="O14"/>
  <c r="N14"/>
  <c r="M14"/>
  <c r="L14"/>
  <c r="K14"/>
  <c r="J14"/>
  <c r="I14"/>
  <c r="H14"/>
  <c r="G14"/>
  <c r="F14"/>
  <c r="E14"/>
  <c r="D14"/>
  <c r="C14"/>
  <c r="O13"/>
  <c r="N13"/>
  <c r="M13"/>
  <c r="L13"/>
  <c r="K13"/>
  <c r="J13"/>
  <c r="I13"/>
  <c r="H13"/>
  <c r="G13"/>
  <c r="F13"/>
  <c r="E13"/>
  <c r="D13"/>
  <c r="C13"/>
  <c r="O12"/>
  <c r="N12"/>
  <c r="M12"/>
  <c r="L12"/>
  <c r="K12"/>
  <c r="J12"/>
  <c r="I12"/>
  <c r="H12"/>
  <c r="G12"/>
  <c r="F12"/>
  <c r="E12"/>
  <c r="D12"/>
  <c r="C12"/>
  <c r="O11"/>
  <c r="N11"/>
  <c r="M1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O9"/>
  <c r="N9"/>
  <c r="M9"/>
  <c r="L9"/>
  <c r="K9"/>
  <c r="J9"/>
  <c r="I9"/>
  <c r="H9"/>
  <c r="G9"/>
  <c r="F9"/>
  <c r="E9"/>
  <c r="D9"/>
  <c r="C9"/>
  <c r="O8"/>
  <c r="N8"/>
  <c r="M8"/>
  <c r="L8"/>
  <c r="K8"/>
  <c r="J8"/>
  <c r="I8"/>
  <c r="H8"/>
  <c r="G8"/>
  <c r="F8"/>
  <c r="E8"/>
  <c r="D8"/>
  <c r="C8"/>
  <c r="O7"/>
  <c r="N7"/>
  <c r="M7"/>
  <c r="L7"/>
  <c r="K7"/>
  <c r="J7"/>
  <c r="I7"/>
  <c r="H7"/>
  <c r="G7"/>
  <c r="F7"/>
  <c r="E7"/>
  <c r="D7"/>
  <c r="C7"/>
  <c r="O6"/>
  <c r="N6"/>
  <c r="M6"/>
  <c r="L6"/>
  <c r="K6"/>
  <c r="J6"/>
  <c r="I6"/>
  <c r="H6"/>
  <c r="G6"/>
  <c r="F6"/>
  <c r="E6"/>
  <c r="D6"/>
  <c r="C6"/>
  <c r="O5"/>
  <c r="N5"/>
  <c r="M5"/>
  <c r="L5"/>
  <c r="K5"/>
  <c r="J5"/>
  <c r="I5"/>
  <c r="H5"/>
  <c r="G5"/>
  <c r="F5"/>
  <c r="E5"/>
  <c r="D5"/>
  <c r="C5"/>
  <c r="P43" i="7"/>
  <c r="O43"/>
  <c r="N43"/>
  <c r="M43"/>
  <c r="L43"/>
  <c r="K43"/>
  <c r="J43"/>
  <c r="I43"/>
  <c r="H43"/>
  <c r="G43"/>
  <c r="F43"/>
  <c r="E43"/>
  <c r="D43"/>
  <c r="C43"/>
  <c r="P42"/>
  <c r="O42"/>
  <c r="N42"/>
  <c r="M42"/>
  <c r="L42"/>
  <c r="K42"/>
  <c r="J42"/>
  <c r="I42"/>
  <c r="H42"/>
  <c r="G42"/>
  <c r="F42"/>
  <c r="E42"/>
  <c r="D42"/>
  <c r="C42"/>
  <c r="P41"/>
  <c r="O41"/>
  <c r="N41"/>
  <c r="M41"/>
  <c r="L41"/>
  <c r="K41"/>
  <c r="J41"/>
  <c r="I41"/>
  <c r="H41"/>
  <c r="G41"/>
  <c r="F41"/>
  <c r="E41"/>
  <c r="D41"/>
  <c r="C41"/>
  <c r="P40"/>
  <c r="O40"/>
  <c r="N40"/>
  <c r="M40"/>
  <c r="L40"/>
  <c r="K40"/>
  <c r="J40"/>
  <c r="I40"/>
  <c r="H40"/>
  <c r="G40"/>
  <c r="F40"/>
  <c r="E40"/>
  <c r="D40"/>
  <c r="C40"/>
  <c r="P39"/>
  <c r="O39"/>
  <c r="N39"/>
  <c r="M39"/>
  <c r="L39"/>
  <c r="K39"/>
  <c r="J39"/>
  <c r="I39"/>
  <c r="H39"/>
  <c r="G39"/>
  <c r="F39"/>
  <c r="E39"/>
  <c r="D39"/>
  <c r="C39"/>
  <c r="P38"/>
  <c r="O38"/>
  <c r="N38"/>
  <c r="M38"/>
  <c r="L38"/>
  <c r="K38"/>
  <c r="J38"/>
  <c r="I38"/>
  <c r="H38"/>
  <c r="G38"/>
  <c r="F38"/>
  <c r="E38"/>
  <c r="D38"/>
  <c r="C38"/>
  <c r="P37"/>
  <c r="O37"/>
  <c r="N37"/>
  <c r="M37"/>
  <c r="L37"/>
  <c r="K37"/>
  <c r="J37"/>
  <c r="I37"/>
  <c r="H37"/>
  <c r="G37"/>
  <c r="F37"/>
  <c r="E37"/>
  <c r="D37"/>
  <c r="C37"/>
  <c r="P36"/>
  <c r="O36"/>
  <c r="N36"/>
  <c r="M36"/>
  <c r="L36"/>
  <c r="K36"/>
  <c r="J36"/>
  <c r="I36"/>
  <c r="H36"/>
  <c r="G36"/>
  <c r="F36"/>
  <c r="E36"/>
  <c r="D36"/>
  <c r="C36"/>
  <c r="P35"/>
  <c r="O35"/>
  <c r="N35"/>
  <c r="M35"/>
  <c r="L35"/>
  <c r="K35"/>
  <c r="J35"/>
  <c r="I35"/>
  <c r="H35"/>
  <c r="G35"/>
  <c r="F35"/>
  <c r="E35"/>
  <c r="D35"/>
  <c r="C35"/>
  <c r="P34"/>
  <c r="O34"/>
  <c r="N34"/>
  <c r="M34"/>
  <c r="L34"/>
  <c r="K34"/>
  <c r="J34"/>
  <c r="I34"/>
  <c r="H34"/>
  <c r="G34"/>
  <c r="F34"/>
  <c r="E34"/>
  <c r="D34"/>
  <c r="C34"/>
  <c r="P33"/>
  <c r="O33"/>
  <c r="N33"/>
  <c r="M33"/>
  <c r="L33"/>
  <c r="K33"/>
  <c r="J33"/>
  <c r="I33"/>
  <c r="H33"/>
  <c r="G33"/>
  <c r="F33"/>
  <c r="E33"/>
  <c r="D33"/>
  <c r="C33"/>
  <c r="P32"/>
  <c r="O32"/>
  <c r="N32"/>
  <c r="M32"/>
  <c r="L32"/>
  <c r="K32"/>
  <c r="J32"/>
  <c r="I32"/>
  <c r="H32"/>
  <c r="G32"/>
  <c r="F32"/>
  <c r="E32"/>
  <c r="D32"/>
  <c r="C32"/>
  <c r="P31"/>
  <c r="O31"/>
  <c r="N31"/>
  <c r="M31"/>
  <c r="L31"/>
  <c r="K31"/>
  <c r="J31"/>
  <c r="I31"/>
  <c r="H31"/>
  <c r="G31"/>
  <c r="F31"/>
  <c r="E31"/>
  <c r="D31"/>
  <c r="C31"/>
  <c r="P30"/>
  <c r="O30"/>
  <c r="N30"/>
  <c r="M30"/>
  <c r="L30"/>
  <c r="K30"/>
  <c r="J30"/>
  <c r="I30"/>
  <c r="H30"/>
  <c r="G30"/>
  <c r="F30"/>
  <c r="E30"/>
  <c r="D30"/>
  <c r="C30"/>
  <c r="P29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O24"/>
  <c r="N24"/>
  <c r="M24"/>
  <c r="L24"/>
  <c r="K24"/>
  <c r="J24"/>
  <c r="I24"/>
  <c r="H24"/>
  <c r="G24"/>
  <c r="F24"/>
  <c r="E24"/>
  <c r="D24"/>
  <c r="C24"/>
  <c r="O23"/>
  <c r="N23"/>
  <c r="M23"/>
  <c r="L23"/>
  <c r="K23"/>
  <c r="J23"/>
  <c r="I23"/>
  <c r="H23"/>
  <c r="G23"/>
  <c r="F23"/>
  <c r="E23"/>
  <c r="D23"/>
  <c r="C23"/>
  <c r="O22"/>
  <c r="N22"/>
  <c r="M22"/>
  <c r="L22"/>
  <c r="K22"/>
  <c r="J22"/>
  <c r="I22"/>
  <c r="H22"/>
  <c r="G22"/>
  <c r="F22"/>
  <c r="E22"/>
  <c r="D22"/>
  <c r="C22"/>
  <c r="O21"/>
  <c r="N21"/>
  <c r="M21"/>
  <c r="L21"/>
  <c r="K21"/>
  <c r="J21"/>
  <c r="I21"/>
  <c r="H21"/>
  <c r="G21"/>
  <c r="F21"/>
  <c r="E21"/>
  <c r="D21"/>
  <c r="C21"/>
  <c r="O20"/>
  <c r="N20"/>
  <c r="M20"/>
  <c r="L20"/>
  <c r="K20"/>
  <c r="J20"/>
  <c r="I20"/>
  <c r="H20"/>
  <c r="G20"/>
  <c r="F20"/>
  <c r="E20"/>
  <c r="D20"/>
  <c r="C20"/>
  <c r="O19"/>
  <c r="N19"/>
  <c r="M19"/>
  <c r="L19"/>
  <c r="K19"/>
  <c r="J19"/>
  <c r="I19"/>
  <c r="H19"/>
  <c r="G19"/>
  <c r="F19"/>
  <c r="E19"/>
  <c r="D19"/>
  <c r="C19"/>
  <c r="O18"/>
  <c r="N18"/>
  <c r="M18"/>
  <c r="L18"/>
  <c r="K18"/>
  <c r="J18"/>
  <c r="I18"/>
  <c r="H18"/>
  <c r="G18"/>
  <c r="F18"/>
  <c r="E18"/>
  <c r="D18"/>
  <c r="C18"/>
  <c r="O17"/>
  <c r="N17"/>
  <c r="M17"/>
  <c r="L17"/>
  <c r="K17"/>
  <c r="J17"/>
  <c r="I17"/>
  <c r="H17"/>
  <c r="G17"/>
  <c r="F17"/>
  <c r="E17"/>
  <c r="D17"/>
  <c r="C17"/>
  <c r="O16"/>
  <c r="N16"/>
  <c r="M16"/>
  <c r="L16"/>
  <c r="K16"/>
  <c r="J16"/>
  <c r="I16"/>
  <c r="H16"/>
  <c r="G16"/>
  <c r="F16"/>
  <c r="E16"/>
  <c r="D16"/>
  <c r="C16"/>
  <c r="O15"/>
  <c r="N15"/>
  <c r="M15"/>
  <c r="L15"/>
  <c r="K15"/>
  <c r="J15"/>
  <c r="I15"/>
  <c r="H15"/>
  <c r="G15"/>
  <c r="F15"/>
  <c r="E15"/>
  <c r="D15"/>
  <c r="C15"/>
  <c r="O14"/>
  <c r="N14"/>
  <c r="M14"/>
  <c r="L14"/>
  <c r="K14"/>
  <c r="J14"/>
  <c r="I14"/>
  <c r="H14"/>
  <c r="G14"/>
  <c r="F14"/>
  <c r="E14"/>
  <c r="D14"/>
  <c r="C14"/>
  <c r="O13"/>
  <c r="N13"/>
  <c r="M13"/>
  <c r="L13"/>
  <c r="K13"/>
  <c r="J13"/>
  <c r="I13"/>
  <c r="H13"/>
  <c r="G13"/>
  <c r="F13"/>
  <c r="E13"/>
  <c r="D13"/>
  <c r="C13"/>
  <c r="O12"/>
  <c r="N12"/>
  <c r="M12"/>
  <c r="L12"/>
  <c r="K12"/>
  <c r="J12"/>
  <c r="I12"/>
  <c r="H12"/>
  <c r="G12"/>
  <c r="F12"/>
  <c r="E12"/>
  <c r="D12"/>
  <c r="C12"/>
  <c r="O11"/>
  <c r="N11"/>
  <c r="M1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O9"/>
  <c r="N9"/>
  <c r="M9"/>
  <c r="L9"/>
  <c r="K9"/>
  <c r="J9"/>
  <c r="I9"/>
  <c r="H9"/>
  <c r="G9"/>
  <c r="F9"/>
  <c r="E9"/>
  <c r="D9"/>
  <c r="C9"/>
  <c r="O8"/>
  <c r="N8"/>
  <c r="M8"/>
  <c r="L8"/>
  <c r="K8"/>
  <c r="J8"/>
  <c r="I8"/>
  <c r="H8"/>
  <c r="G8"/>
  <c r="F8"/>
  <c r="E8"/>
  <c r="D8"/>
  <c r="C8"/>
  <c r="O7"/>
  <c r="N7"/>
  <c r="M7"/>
  <c r="L7"/>
  <c r="K7"/>
  <c r="J7"/>
  <c r="I7"/>
  <c r="H7"/>
  <c r="G7"/>
  <c r="F7"/>
  <c r="E7"/>
  <c r="D7"/>
  <c r="C7"/>
  <c r="O6"/>
  <c r="N6"/>
  <c r="M6"/>
  <c r="L6"/>
  <c r="K6"/>
  <c r="J6"/>
  <c r="I6"/>
  <c r="H6"/>
  <c r="G6"/>
  <c r="F6"/>
  <c r="E6"/>
  <c r="D6"/>
  <c r="C6"/>
  <c r="O5"/>
  <c r="N5"/>
  <c r="M5"/>
  <c r="L5"/>
  <c r="K5"/>
  <c r="J5"/>
  <c r="I5"/>
  <c r="H5"/>
  <c r="G5"/>
  <c r="F5"/>
  <c r="E5"/>
  <c r="D5"/>
  <c r="C5"/>
  <c r="P43" i="6"/>
  <c r="O43"/>
  <c r="N43"/>
  <c r="M43"/>
  <c r="L43"/>
  <c r="K43"/>
  <c r="J43"/>
  <c r="I43"/>
  <c r="H43"/>
  <c r="G43"/>
  <c r="F43"/>
  <c r="E43"/>
  <c r="D43"/>
  <c r="C43"/>
  <c r="P42"/>
  <c r="O42"/>
  <c r="N42"/>
  <c r="M42"/>
  <c r="L42"/>
  <c r="K42"/>
  <c r="J42"/>
  <c r="I42"/>
  <c r="H42"/>
  <c r="G42"/>
  <c r="F42"/>
  <c r="E42"/>
  <c r="D42"/>
  <c r="C42"/>
  <c r="P41"/>
  <c r="O41"/>
  <c r="N41"/>
  <c r="M41"/>
  <c r="L41"/>
  <c r="K41"/>
  <c r="J41"/>
  <c r="I41"/>
  <c r="H41"/>
  <c r="G41"/>
  <c r="F41"/>
  <c r="E41"/>
  <c r="D41"/>
  <c r="C41"/>
  <c r="P40"/>
  <c r="O40"/>
  <c r="N40"/>
  <c r="M40"/>
  <c r="L40"/>
  <c r="K40"/>
  <c r="J40"/>
  <c r="I40"/>
  <c r="H40"/>
  <c r="G40"/>
  <c r="F40"/>
  <c r="E40"/>
  <c r="D40"/>
  <c r="C40"/>
  <c r="P39"/>
  <c r="O39"/>
  <c r="N39"/>
  <c r="M39"/>
  <c r="L39"/>
  <c r="K39"/>
  <c r="J39"/>
  <c r="I39"/>
  <c r="H39"/>
  <c r="G39"/>
  <c r="F39"/>
  <c r="E39"/>
  <c r="D39"/>
  <c r="C39"/>
  <c r="P38"/>
  <c r="O38"/>
  <c r="N38"/>
  <c r="M38"/>
  <c r="L38"/>
  <c r="K38"/>
  <c r="J38"/>
  <c r="I38"/>
  <c r="H38"/>
  <c r="G38"/>
  <c r="F38"/>
  <c r="E38"/>
  <c r="D38"/>
  <c r="C38"/>
  <c r="P37"/>
  <c r="O37"/>
  <c r="N37"/>
  <c r="M37"/>
  <c r="L37"/>
  <c r="K37"/>
  <c r="J37"/>
  <c r="I37"/>
  <c r="H37"/>
  <c r="G37"/>
  <c r="F37"/>
  <c r="E37"/>
  <c r="D37"/>
  <c r="C37"/>
  <c r="P36"/>
  <c r="O36"/>
  <c r="N36"/>
  <c r="M36"/>
  <c r="L36"/>
  <c r="K36"/>
  <c r="J36"/>
  <c r="I36"/>
  <c r="H36"/>
  <c r="G36"/>
  <c r="F36"/>
  <c r="E36"/>
  <c r="D36"/>
  <c r="C36"/>
  <c r="P35"/>
  <c r="O35"/>
  <c r="N35"/>
  <c r="M35"/>
  <c r="L35"/>
  <c r="K35"/>
  <c r="J35"/>
  <c r="I35"/>
  <c r="H35"/>
  <c r="G35"/>
  <c r="F35"/>
  <c r="E35"/>
  <c r="D35"/>
  <c r="C35"/>
  <c r="P34"/>
  <c r="O34"/>
  <c r="N34"/>
  <c r="M34"/>
  <c r="L34"/>
  <c r="K34"/>
  <c r="J34"/>
  <c r="I34"/>
  <c r="H34"/>
  <c r="G34"/>
  <c r="F34"/>
  <c r="E34"/>
  <c r="D34"/>
  <c r="C34"/>
  <c r="P33"/>
  <c r="O33"/>
  <c r="N33"/>
  <c r="M33"/>
  <c r="L33"/>
  <c r="K33"/>
  <c r="J33"/>
  <c r="I33"/>
  <c r="H33"/>
  <c r="G33"/>
  <c r="F33"/>
  <c r="E33"/>
  <c r="D33"/>
  <c r="C33"/>
  <c r="P32"/>
  <c r="O32"/>
  <c r="N32"/>
  <c r="M32"/>
  <c r="L32"/>
  <c r="K32"/>
  <c r="J32"/>
  <c r="I32"/>
  <c r="H32"/>
  <c r="G32"/>
  <c r="F32"/>
  <c r="E32"/>
  <c r="D32"/>
  <c r="C32"/>
  <c r="P31"/>
  <c r="O31"/>
  <c r="N31"/>
  <c r="M31"/>
  <c r="L31"/>
  <c r="K31"/>
  <c r="J31"/>
  <c r="I31"/>
  <c r="H31"/>
  <c r="G31"/>
  <c r="F31"/>
  <c r="E31"/>
  <c r="D31"/>
  <c r="C31"/>
  <c r="P30"/>
  <c r="O30"/>
  <c r="N30"/>
  <c r="M30"/>
  <c r="L30"/>
  <c r="K30"/>
  <c r="J30"/>
  <c r="I30"/>
  <c r="H30"/>
  <c r="G30"/>
  <c r="F30"/>
  <c r="E30"/>
  <c r="D30"/>
  <c r="C30"/>
  <c r="P29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O24"/>
  <c r="N24"/>
  <c r="M24"/>
  <c r="L24"/>
  <c r="K24"/>
  <c r="J24"/>
  <c r="I24"/>
  <c r="H24"/>
  <c r="G24"/>
  <c r="F24"/>
  <c r="E24"/>
  <c r="D24"/>
  <c r="C24"/>
  <c r="O23"/>
  <c r="N23"/>
  <c r="M23"/>
  <c r="L23"/>
  <c r="K23"/>
  <c r="J23"/>
  <c r="I23"/>
  <c r="H23"/>
  <c r="G23"/>
  <c r="F23"/>
  <c r="E23"/>
  <c r="D23"/>
  <c r="C23"/>
  <c r="O22"/>
  <c r="N22"/>
  <c r="M22"/>
  <c r="L22"/>
  <c r="K22"/>
  <c r="J22"/>
  <c r="I22"/>
  <c r="H22"/>
  <c r="G22"/>
  <c r="F22"/>
  <c r="E22"/>
  <c r="D22"/>
  <c r="C22"/>
  <c r="O21"/>
  <c r="N21"/>
  <c r="M21"/>
  <c r="L21"/>
  <c r="K21"/>
  <c r="J21"/>
  <c r="I21"/>
  <c r="H21"/>
  <c r="G21"/>
  <c r="F21"/>
  <c r="E21"/>
  <c r="D21"/>
  <c r="C21"/>
  <c r="O20"/>
  <c r="N20"/>
  <c r="M20"/>
  <c r="L20"/>
  <c r="K20"/>
  <c r="J20"/>
  <c r="I20"/>
  <c r="H20"/>
  <c r="G20"/>
  <c r="F20"/>
  <c r="E20"/>
  <c r="D20"/>
  <c r="C20"/>
  <c r="O19"/>
  <c r="N19"/>
  <c r="M19"/>
  <c r="L19"/>
  <c r="K19"/>
  <c r="J19"/>
  <c r="I19"/>
  <c r="H19"/>
  <c r="G19"/>
  <c r="F19"/>
  <c r="E19"/>
  <c r="D19"/>
  <c r="C19"/>
  <c r="O18"/>
  <c r="N18"/>
  <c r="M18"/>
  <c r="L18"/>
  <c r="K18"/>
  <c r="J18"/>
  <c r="I18"/>
  <c r="H18"/>
  <c r="G18"/>
  <c r="F18"/>
  <c r="E18"/>
  <c r="D18"/>
  <c r="C18"/>
  <c r="O17"/>
  <c r="N17"/>
  <c r="M17"/>
  <c r="L17"/>
  <c r="K17"/>
  <c r="J17"/>
  <c r="I17"/>
  <c r="H17"/>
  <c r="G17"/>
  <c r="F17"/>
  <c r="E17"/>
  <c r="D17"/>
  <c r="C17"/>
  <c r="O16"/>
  <c r="N16"/>
  <c r="M16"/>
  <c r="L16"/>
  <c r="K16"/>
  <c r="J16"/>
  <c r="I16"/>
  <c r="H16"/>
  <c r="G16"/>
  <c r="F16"/>
  <c r="E16"/>
  <c r="D16"/>
  <c r="C16"/>
  <c r="O15"/>
  <c r="N15"/>
  <c r="M15"/>
  <c r="L15"/>
  <c r="K15"/>
  <c r="J15"/>
  <c r="I15"/>
  <c r="H15"/>
  <c r="G15"/>
  <c r="F15"/>
  <c r="E15"/>
  <c r="D15"/>
  <c r="C15"/>
  <c r="O14"/>
  <c r="N14"/>
  <c r="M14"/>
  <c r="L14"/>
  <c r="K14"/>
  <c r="J14"/>
  <c r="I14"/>
  <c r="H14"/>
  <c r="G14"/>
  <c r="F14"/>
  <c r="E14"/>
  <c r="D14"/>
  <c r="C14"/>
  <c r="O13"/>
  <c r="N13"/>
  <c r="M13"/>
  <c r="L13"/>
  <c r="K13"/>
  <c r="J13"/>
  <c r="I13"/>
  <c r="H13"/>
  <c r="G13"/>
  <c r="F13"/>
  <c r="E13"/>
  <c r="D13"/>
  <c r="C13"/>
  <c r="O12"/>
  <c r="N12"/>
  <c r="M12"/>
  <c r="L12"/>
  <c r="K12"/>
  <c r="J12"/>
  <c r="I12"/>
  <c r="H12"/>
  <c r="G12"/>
  <c r="F12"/>
  <c r="E12"/>
  <c r="D12"/>
  <c r="C12"/>
  <c r="O11"/>
  <c r="N11"/>
  <c r="M1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O9"/>
  <c r="N9"/>
  <c r="M9"/>
  <c r="L9"/>
  <c r="K9"/>
  <c r="J9"/>
  <c r="I9"/>
  <c r="H9"/>
  <c r="G9"/>
  <c r="F9"/>
  <c r="E9"/>
  <c r="D9"/>
  <c r="C9"/>
  <c r="O8"/>
  <c r="N8"/>
  <c r="M8"/>
  <c r="L8"/>
  <c r="K8"/>
  <c r="J8"/>
  <c r="I8"/>
  <c r="H8"/>
  <c r="G8"/>
  <c r="F8"/>
  <c r="E8"/>
  <c r="D8"/>
  <c r="C8"/>
  <c r="O7"/>
  <c r="N7"/>
  <c r="M7"/>
  <c r="L7"/>
  <c r="K7"/>
  <c r="J7"/>
  <c r="I7"/>
  <c r="H7"/>
  <c r="G7"/>
  <c r="F7"/>
  <c r="E7"/>
  <c r="D7"/>
  <c r="C7"/>
  <c r="O6"/>
  <c r="N6"/>
  <c r="M6"/>
  <c r="L6"/>
  <c r="K6"/>
  <c r="J6"/>
  <c r="I6"/>
  <c r="H6"/>
  <c r="G6"/>
  <c r="F6"/>
  <c r="E6"/>
  <c r="D6"/>
  <c r="C6"/>
  <c r="O5"/>
  <c r="N5"/>
  <c r="M5"/>
  <c r="L5"/>
  <c r="K5"/>
  <c r="J5"/>
  <c r="I5"/>
  <c r="H5"/>
  <c r="G5"/>
  <c r="F5"/>
  <c r="E5"/>
  <c r="D5"/>
  <c r="C5"/>
  <c r="P43" i="5"/>
  <c r="O43"/>
  <c r="N43"/>
  <c r="M43"/>
  <c r="L43"/>
  <c r="K43"/>
  <c r="J43"/>
  <c r="I43"/>
  <c r="H43"/>
  <c r="G43"/>
  <c r="F43"/>
  <c r="E43"/>
  <c r="D43"/>
  <c r="C43"/>
  <c r="P42"/>
  <c r="O42"/>
  <c r="N42"/>
  <c r="M42"/>
  <c r="L42"/>
  <c r="K42"/>
  <c r="J42"/>
  <c r="I42"/>
  <c r="H42"/>
  <c r="G42"/>
  <c r="F42"/>
  <c r="E42"/>
  <c r="D42"/>
  <c r="C42"/>
  <c r="P41"/>
  <c r="O41"/>
  <c r="N41"/>
  <c r="M41"/>
  <c r="L41"/>
  <c r="K41"/>
  <c r="J41"/>
  <c r="I41"/>
  <c r="H41"/>
  <c r="G41"/>
  <c r="F41"/>
  <c r="E41"/>
  <c r="D41"/>
  <c r="C41"/>
  <c r="P40"/>
  <c r="O40"/>
  <c r="N40"/>
  <c r="M40"/>
  <c r="L40"/>
  <c r="K40"/>
  <c r="J40"/>
  <c r="I40"/>
  <c r="H40"/>
  <c r="G40"/>
  <c r="F40"/>
  <c r="E40"/>
  <c r="D40"/>
  <c r="C40"/>
  <c r="P39"/>
  <c r="O39"/>
  <c r="N39"/>
  <c r="M39"/>
  <c r="L39"/>
  <c r="K39"/>
  <c r="J39"/>
  <c r="I39"/>
  <c r="H39"/>
  <c r="G39"/>
  <c r="F39"/>
  <c r="E39"/>
  <c r="D39"/>
  <c r="C39"/>
  <c r="P38"/>
  <c r="O38"/>
  <c r="N38"/>
  <c r="M38"/>
  <c r="L38"/>
  <c r="K38"/>
  <c r="J38"/>
  <c r="I38"/>
  <c r="H38"/>
  <c r="G38"/>
  <c r="F38"/>
  <c r="E38"/>
  <c r="D38"/>
  <c r="C38"/>
  <c r="P37"/>
  <c r="O37"/>
  <c r="N37"/>
  <c r="M37"/>
  <c r="L37"/>
  <c r="K37"/>
  <c r="J37"/>
  <c r="I37"/>
  <c r="H37"/>
  <c r="G37"/>
  <c r="F37"/>
  <c r="E37"/>
  <c r="D37"/>
  <c r="C37"/>
  <c r="P36"/>
  <c r="O36"/>
  <c r="N36"/>
  <c r="M36"/>
  <c r="L36"/>
  <c r="K36"/>
  <c r="J36"/>
  <c r="I36"/>
  <c r="H36"/>
  <c r="G36"/>
  <c r="F36"/>
  <c r="E36"/>
  <c r="D36"/>
  <c r="C36"/>
  <c r="P35"/>
  <c r="O35"/>
  <c r="N35"/>
  <c r="M35"/>
  <c r="L35"/>
  <c r="K35"/>
  <c r="J35"/>
  <c r="I35"/>
  <c r="H35"/>
  <c r="G35"/>
  <c r="F35"/>
  <c r="E35"/>
  <c r="D35"/>
  <c r="C35"/>
  <c r="P34"/>
  <c r="O34"/>
  <c r="N34"/>
  <c r="M34"/>
  <c r="L34"/>
  <c r="K34"/>
  <c r="J34"/>
  <c r="I34"/>
  <c r="H34"/>
  <c r="G34"/>
  <c r="F34"/>
  <c r="E34"/>
  <c r="D34"/>
  <c r="C34"/>
  <c r="P33"/>
  <c r="O33"/>
  <c r="N33"/>
  <c r="M33"/>
  <c r="L33"/>
  <c r="K33"/>
  <c r="J33"/>
  <c r="I33"/>
  <c r="H33"/>
  <c r="G33"/>
  <c r="F33"/>
  <c r="E33"/>
  <c r="D33"/>
  <c r="C33"/>
  <c r="P32"/>
  <c r="O32"/>
  <c r="N32"/>
  <c r="M32"/>
  <c r="L32"/>
  <c r="K32"/>
  <c r="J32"/>
  <c r="I32"/>
  <c r="H32"/>
  <c r="G32"/>
  <c r="F32"/>
  <c r="E32"/>
  <c r="D32"/>
  <c r="C32"/>
  <c r="P31"/>
  <c r="O31"/>
  <c r="N31"/>
  <c r="M31"/>
  <c r="L31"/>
  <c r="K31"/>
  <c r="J31"/>
  <c r="I31"/>
  <c r="H31"/>
  <c r="G31"/>
  <c r="F31"/>
  <c r="E31"/>
  <c r="D31"/>
  <c r="C31"/>
  <c r="P30"/>
  <c r="O30"/>
  <c r="N30"/>
  <c r="M30"/>
  <c r="L30"/>
  <c r="K30"/>
  <c r="J30"/>
  <c r="I30"/>
  <c r="H30"/>
  <c r="G30"/>
  <c r="F30"/>
  <c r="E30"/>
  <c r="D30"/>
  <c r="C30"/>
  <c r="P29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O24"/>
  <c r="N24"/>
  <c r="M24"/>
  <c r="L24"/>
  <c r="K24"/>
  <c r="J24"/>
  <c r="I24"/>
  <c r="H24"/>
  <c r="G24"/>
  <c r="F24"/>
  <c r="E24"/>
  <c r="D24"/>
  <c r="C24"/>
  <c r="O23"/>
  <c r="N23"/>
  <c r="M23"/>
  <c r="L23"/>
  <c r="K23"/>
  <c r="J23"/>
  <c r="I23"/>
  <c r="H23"/>
  <c r="G23"/>
  <c r="F23"/>
  <c r="E23"/>
  <c r="D23"/>
  <c r="C23"/>
  <c r="O22"/>
  <c r="N22"/>
  <c r="M22"/>
  <c r="L22"/>
  <c r="K22"/>
  <c r="J22"/>
  <c r="I22"/>
  <c r="H22"/>
  <c r="G22"/>
  <c r="F22"/>
  <c r="E22"/>
  <c r="D22"/>
  <c r="C22"/>
  <c r="O21"/>
  <c r="N21"/>
  <c r="M21"/>
  <c r="L21"/>
  <c r="K21"/>
  <c r="J21"/>
  <c r="I21"/>
  <c r="H21"/>
  <c r="G21"/>
  <c r="F21"/>
  <c r="E21"/>
  <c r="D21"/>
  <c r="C21"/>
  <c r="O20"/>
  <c r="N20"/>
  <c r="M20"/>
  <c r="L20"/>
  <c r="K20"/>
  <c r="J20"/>
  <c r="I20"/>
  <c r="H20"/>
  <c r="G20"/>
  <c r="F20"/>
  <c r="E20"/>
  <c r="D20"/>
  <c r="C20"/>
  <c r="O19"/>
  <c r="N19"/>
  <c r="M19"/>
  <c r="L19"/>
  <c r="K19"/>
  <c r="J19"/>
  <c r="I19"/>
  <c r="H19"/>
  <c r="G19"/>
  <c r="F19"/>
  <c r="E19"/>
  <c r="D19"/>
  <c r="C19"/>
  <c r="O18"/>
  <c r="N18"/>
  <c r="M18"/>
  <c r="L18"/>
  <c r="K18"/>
  <c r="J18"/>
  <c r="I18"/>
  <c r="H18"/>
  <c r="G18"/>
  <c r="F18"/>
  <c r="E18"/>
  <c r="D18"/>
  <c r="C18"/>
  <c r="O17"/>
  <c r="N17"/>
  <c r="M17"/>
  <c r="L17"/>
  <c r="K17"/>
  <c r="J17"/>
  <c r="I17"/>
  <c r="H17"/>
  <c r="G17"/>
  <c r="F17"/>
  <c r="E17"/>
  <c r="D17"/>
  <c r="C17"/>
  <c r="O16"/>
  <c r="N16"/>
  <c r="M16"/>
  <c r="L16"/>
  <c r="K16"/>
  <c r="J16"/>
  <c r="I16"/>
  <c r="H16"/>
  <c r="G16"/>
  <c r="F16"/>
  <c r="E16"/>
  <c r="D16"/>
  <c r="C16"/>
  <c r="O15"/>
  <c r="N15"/>
  <c r="M15"/>
  <c r="L15"/>
  <c r="K15"/>
  <c r="J15"/>
  <c r="I15"/>
  <c r="H15"/>
  <c r="G15"/>
  <c r="F15"/>
  <c r="E15"/>
  <c r="D15"/>
  <c r="C15"/>
  <c r="O14"/>
  <c r="N14"/>
  <c r="M14"/>
  <c r="L14"/>
  <c r="K14"/>
  <c r="J14"/>
  <c r="I14"/>
  <c r="H14"/>
  <c r="G14"/>
  <c r="F14"/>
  <c r="E14"/>
  <c r="D14"/>
  <c r="C14"/>
  <c r="O13"/>
  <c r="N13"/>
  <c r="M13"/>
  <c r="L13"/>
  <c r="K13"/>
  <c r="J13"/>
  <c r="I13"/>
  <c r="H13"/>
  <c r="G13"/>
  <c r="F13"/>
  <c r="E13"/>
  <c r="D13"/>
  <c r="C13"/>
  <c r="O12"/>
  <c r="N12"/>
  <c r="M12"/>
  <c r="L12"/>
  <c r="K12"/>
  <c r="J12"/>
  <c r="I12"/>
  <c r="H12"/>
  <c r="G12"/>
  <c r="F12"/>
  <c r="E12"/>
  <c r="D12"/>
  <c r="C12"/>
  <c r="O11"/>
  <c r="N11"/>
  <c r="M1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O9"/>
  <c r="N9"/>
  <c r="M9"/>
  <c r="L9"/>
  <c r="K9"/>
  <c r="J9"/>
  <c r="I9"/>
  <c r="H9"/>
  <c r="G9"/>
  <c r="F9"/>
  <c r="E9"/>
  <c r="D9"/>
  <c r="C9"/>
  <c r="O8"/>
  <c r="N8"/>
  <c r="M8"/>
  <c r="L8"/>
  <c r="K8"/>
  <c r="J8"/>
  <c r="I8"/>
  <c r="H8"/>
  <c r="G8"/>
  <c r="F8"/>
  <c r="E8"/>
  <c r="D8"/>
  <c r="C8"/>
  <c r="O7"/>
  <c r="N7"/>
  <c r="M7"/>
  <c r="L7"/>
  <c r="K7"/>
  <c r="J7"/>
  <c r="I7"/>
  <c r="H7"/>
  <c r="G7"/>
  <c r="F7"/>
  <c r="E7"/>
  <c r="D7"/>
  <c r="C7"/>
  <c r="O6"/>
  <c r="N6"/>
  <c r="M6"/>
  <c r="L6"/>
  <c r="K6"/>
  <c r="J6"/>
  <c r="I6"/>
  <c r="H6"/>
  <c r="G6"/>
  <c r="F6"/>
  <c r="E6"/>
  <c r="D6"/>
  <c r="C6"/>
  <c r="O5"/>
  <c r="N5"/>
  <c r="M5"/>
  <c r="L5"/>
  <c r="K5"/>
  <c r="J5"/>
  <c r="I5"/>
  <c r="H5"/>
  <c r="G5"/>
  <c r="F5"/>
  <c r="E5"/>
  <c r="D5"/>
  <c r="C5"/>
  <c r="O25" i="4"/>
  <c r="N25"/>
  <c r="M25"/>
  <c r="L25"/>
  <c r="K25"/>
  <c r="J25"/>
  <c r="I25"/>
  <c r="H25"/>
  <c r="G25"/>
  <c r="F25"/>
  <c r="E25"/>
  <c r="D25"/>
  <c r="C25"/>
  <c r="O24"/>
  <c r="N24"/>
  <c r="M24"/>
  <c r="L24"/>
  <c r="K24"/>
  <c r="J24"/>
  <c r="I24"/>
  <c r="H24"/>
  <c r="G24"/>
  <c r="F24"/>
  <c r="E24"/>
  <c r="D24"/>
  <c r="C24"/>
  <c r="O23"/>
  <c r="N23"/>
  <c r="M23"/>
  <c r="L23"/>
  <c r="K23"/>
  <c r="J23"/>
  <c r="I23"/>
  <c r="H23"/>
  <c r="G23"/>
  <c r="F23"/>
  <c r="E23"/>
  <c r="D23"/>
  <c r="C23"/>
  <c r="O22"/>
  <c r="N22"/>
  <c r="M22"/>
  <c r="L22"/>
  <c r="K22"/>
  <c r="J22"/>
  <c r="I22"/>
  <c r="H22"/>
  <c r="G22"/>
  <c r="F22"/>
  <c r="E22"/>
  <c r="D22"/>
  <c r="C22"/>
  <c r="O21"/>
  <c r="N21"/>
  <c r="M21"/>
  <c r="L21"/>
  <c r="K21"/>
  <c r="J21"/>
  <c r="I21"/>
  <c r="H21"/>
  <c r="G21"/>
  <c r="F21"/>
  <c r="E21"/>
  <c r="D21"/>
  <c r="C21"/>
  <c r="O20"/>
  <c r="N20"/>
  <c r="M20"/>
  <c r="L20"/>
  <c r="K20"/>
  <c r="J20"/>
  <c r="I20"/>
  <c r="H20"/>
  <c r="G20"/>
  <c r="F20"/>
  <c r="E20"/>
  <c r="D20"/>
  <c r="C20"/>
  <c r="O19"/>
  <c r="N19"/>
  <c r="M19"/>
  <c r="L19"/>
  <c r="K19"/>
  <c r="J19"/>
  <c r="I19"/>
  <c r="H19"/>
  <c r="G19"/>
  <c r="F19"/>
  <c r="E19"/>
  <c r="D19"/>
  <c r="C19"/>
  <c r="O18"/>
  <c r="N18"/>
  <c r="M18"/>
  <c r="L18"/>
  <c r="K18"/>
  <c r="J18"/>
  <c r="I18"/>
  <c r="H18"/>
  <c r="G18"/>
  <c r="F18"/>
  <c r="E18"/>
  <c r="D18"/>
  <c r="C18"/>
  <c r="O17"/>
  <c r="N17"/>
  <c r="M17"/>
  <c r="L17"/>
  <c r="K17"/>
  <c r="J17"/>
  <c r="I17"/>
  <c r="H17"/>
  <c r="G17"/>
  <c r="F17"/>
  <c r="E17"/>
  <c r="D17"/>
  <c r="C17"/>
  <c r="O16"/>
  <c r="N16"/>
  <c r="M16"/>
  <c r="L16"/>
  <c r="K16"/>
  <c r="J16"/>
  <c r="I16"/>
  <c r="H16"/>
  <c r="G16"/>
  <c r="F16"/>
  <c r="E16"/>
  <c r="D16"/>
  <c r="C16"/>
  <c r="O15"/>
  <c r="N15"/>
  <c r="M15"/>
  <c r="L15"/>
  <c r="K15"/>
  <c r="J15"/>
  <c r="I15"/>
  <c r="H15"/>
  <c r="G15"/>
  <c r="F15"/>
  <c r="E15"/>
  <c r="D15"/>
  <c r="C15"/>
  <c r="O14"/>
  <c r="N14"/>
  <c r="M14"/>
  <c r="L14"/>
  <c r="K14"/>
  <c r="J14"/>
  <c r="I14"/>
  <c r="H14"/>
  <c r="G14"/>
  <c r="F14"/>
  <c r="E14"/>
  <c r="D14"/>
  <c r="C14"/>
  <c r="O13"/>
  <c r="N13"/>
  <c r="M13"/>
  <c r="L13"/>
  <c r="K13"/>
  <c r="J13"/>
  <c r="I13"/>
  <c r="H13"/>
  <c r="G13"/>
  <c r="F13"/>
  <c r="E13"/>
  <c r="D13"/>
  <c r="C13"/>
  <c r="O12"/>
  <c r="N12"/>
  <c r="M12"/>
  <c r="L12"/>
  <c r="K12"/>
  <c r="J12"/>
  <c r="I12"/>
  <c r="H12"/>
  <c r="G12"/>
  <c r="F12"/>
  <c r="E12"/>
  <c r="D12"/>
  <c r="C12"/>
  <c r="O11"/>
  <c r="N11"/>
  <c r="M1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O9"/>
  <c r="N9"/>
  <c r="M9"/>
  <c r="L9"/>
  <c r="K9"/>
  <c r="J9"/>
  <c r="I9"/>
  <c r="H9"/>
  <c r="G9"/>
  <c r="F9"/>
  <c r="E9"/>
  <c r="D9"/>
  <c r="C9"/>
  <c r="O8"/>
  <c r="N8"/>
  <c r="M8"/>
  <c r="L8"/>
  <c r="K8"/>
  <c r="J8"/>
  <c r="I8"/>
  <c r="H8"/>
  <c r="G8"/>
  <c r="F8"/>
  <c r="E8"/>
  <c r="D8"/>
  <c r="C8"/>
  <c r="O7"/>
  <c r="N7"/>
  <c r="M7"/>
  <c r="L7"/>
  <c r="K7"/>
  <c r="J7"/>
  <c r="I7"/>
  <c r="H7"/>
  <c r="G7"/>
  <c r="F7"/>
  <c r="E7"/>
  <c r="D7"/>
  <c r="C7"/>
  <c r="O6"/>
  <c r="N6"/>
  <c r="M6"/>
  <c r="L6"/>
  <c r="K6"/>
  <c r="J6"/>
  <c r="I6"/>
  <c r="H6"/>
  <c r="G6"/>
  <c r="F6"/>
  <c r="E6"/>
  <c r="D6"/>
  <c r="C6"/>
  <c r="O5"/>
  <c r="N5"/>
  <c r="M5"/>
  <c r="L5"/>
  <c r="K5"/>
  <c r="J5"/>
  <c r="I5"/>
  <c r="H5"/>
  <c r="G5"/>
  <c r="F5"/>
  <c r="E5"/>
  <c r="D5"/>
  <c r="C5"/>
  <c r="P43" i="2"/>
  <c r="O43"/>
  <c r="N43"/>
  <c r="M43"/>
  <c r="L43"/>
  <c r="K43"/>
  <c r="J43"/>
  <c r="I43"/>
  <c r="H43"/>
  <c r="G43"/>
  <c r="F43"/>
  <c r="E43"/>
  <c r="D43"/>
  <c r="C43"/>
  <c r="P42"/>
  <c r="O42"/>
  <c r="N42"/>
  <c r="M42"/>
  <c r="L42"/>
  <c r="K42"/>
  <c r="J42"/>
  <c r="I42"/>
  <c r="H42"/>
  <c r="G42"/>
  <c r="F42"/>
  <c r="E42"/>
  <c r="D42"/>
  <c r="C42"/>
  <c r="P41"/>
  <c r="O41"/>
  <c r="N41"/>
  <c r="M41"/>
  <c r="L41"/>
  <c r="K41"/>
  <c r="J41"/>
  <c r="I41"/>
  <c r="H41"/>
  <c r="G41"/>
  <c r="F41"/>
  <c r="E41"/>
  <c r="D41"/>
  <c r="C41"/>
  <c r="P40"/>
  <c r="O40"/>
  <c r="N40"/>
  <c r="M40"/>
  <c r="L40"/>
  <c r="K40"/>
  <c r="J40"/>
  <c r="I40"/>
  <c r="H40"/>
  <c r="G40"/>
  <c r="F40"/>
  <c r="E40"/>
  <c r="D40"/>
  <c r="C40"/>
  <c r="P39"/>
  <c r="O39"/>
  <c r="N39"/>
  <c r="M39"/>
  <c r="L39"/>
  <c r="K39"/>
  <c r="J39"/>
  <c r="I39"/>
  <c r="H39"/>
  <c r="G39"/>
  <c r="F39"/>
  <c r="E39"/>
  <c r="D39"/>
  <c r="C39"/>
  <c r="P38"/>
  <c r="O38"/>
  <c r="N38"/>
  <c r="M38"/>
  <c r="L38"/>
  <c r="K38"/>
  <c r="J38"/>
  <c r="I38"/>
  <c r="H38"/>
  <c r="G38"/>
  <c r="F38"/>
  <c r="E38"/>
  <c r="D38"/>
  <c r="C38"/>
  <c r="P37"/>
  <c r="O37"/>
  <c r="N37"/>
  <c r="M37"/>
  <c r="L37"/>
  <c r="K37"/>
  <c r="J37"/>
  <c r="I37"/>
  <c r="H37"/>
  <c r="G37"/>
  <c r="F37"/>
  <c r="E37"/>
  <c r="D37"/>
  <c r="C37"/>
  <c r="P36"/>
  <c r="O36"/>
  <c r="N36"/>
  <c r="M36"/>
  <c r="L36"/>
  <c r="K36"/>
  <c r="J36"/>
  <c r="I36"/>
  <c r="H36"/>
  <c r="G36"/>
  <c r="F36"/>
  <c r="E36"/>
  <c r="D36"/>
  <c r="C36"/>
  <c r="P35"/>
  <c r="O35"/>
  <c r="N35"/>
  <c r="M35"/>
  <c r="L35"/>
  <c r="K35"/>
  <c r="J35"/>
  <c r="I35"/>
  <c r="H35"/>
  <c r="G35"/>
  <c r="F35"/>
  <c r="E35"/>
  <c r="D35"/>
  <c r="C35"/>
  <c r="P34"/>
  <c r="O34"/>
  <c r="N34"/>
  <c r="M34"/>
  <c r="L34"/>
  <c r="K34"/>
  <c r="J34"/>
  <c r="I34"/>
  <c r="H34"/>
  <c r="G34"/>
  <c r="F34"/>
  <c r="E34"/>
  <c r="D34"/>
  <c r="C34"/>
  <c r="P33"/>
  <c r="O33"/>
  <c r="N33"/>
  <c r="M33"/>
  <c r="L33"/>
  <c r="K33"/>
  <c r="J33"/>
  <c r="I33"/>
  <c r="H33"/>
  <c r="G33"/>
  <c r="F33"/>
  <c r="E33"/>
  <c r="D33"/>
  <c r="C33"/>
  <c r="P32"/>
  <c r="O32"/>
  <c r="N32"/>
  <c r="M32"/>
  <c r="L32"/>
  <c r="K32"/>
  <c r="J32"/>
  <c r="I32"/>
  <c r="H32"/>
  <c r="G32"/>
  <c r="F32"/>
  <c r="E32"/>
  <c r="D32"/>
  <c r="C32"/>
  <c r="P31"/>
  <c r="O31"/>
  <c r="N31"/>
  <c r="M31"/>
  <c r="L31"/>
  <c r="K31"/>
  <c r="J31"/>
  <c r="I31"/>
  <c r="H31"/>
  <c r="G31"/>
  <c r="F31"/>
  <c r="E31"/>
  <c r="D31"/>
  <c r="C31"/>
  <c r="P30"/>
  <c r="O30"/>
  <c r="N30"/>
  <c r="M30"/>
  <c r="L30"/>
  <c r="K30"/>
  <c r="J30"/>
  <c r="I30"/>
  <c r="H30"/>
  <c r="G30"/>
  <c r="F30"/>
  <c r="E30"/>
  <c r="D30"/>
  <c r="C30"/>
  <c r="P29"/>
  <c r="O29"/>
  <c r="N29"/>
  <c r="M29"/>
  <c r="L29"/>
  <c r="K29"/>
  <c r="J29"/>
  <c r="I29"/>
  <c r="H29"/>
  <c r="G29"/>
  <c r="F29"/>
  <c r="E29"/>
  <c r="D29"/>
  <c r="C29"/>
  <c r="P28"/>
  <c r="O28"/>
  <c r="N28"/>
  <c r="M28"/>
  <c r="L28"/>
  <c r="K28"/>
  <c r="J28"/>
  <c r="I28"/>
  <c r="H28"/>
  <c r="G28"/>
  <c r="F28"/>
  <c r="E28"/>
  <c r="D28"/>
  <c r="C28"/>
  <c r="P27"/>
  <c r="O27"/>
  <c r="N27"/>
  <c r="M27"/>
  <c r="L27"/>
  <c r="K27"/>
  <c r="J27"/>
  <c r="I27"/>
  <c r="H27"/>
  <c r="G27"/>
  <c r="F27"/>
  <c r="E27"/>
  <c r="D27"/>
  <c r="C27"/>
  <c r="P26"/>
  <c r="O26"/>
  <c r="N26"/>
  <c r="M26"/>
  <c r="L26"/>
  <c r="K26"/>
  <c r="J26"/>
  <c r="I26"/>
  <c r="H26"/>
  <c r="G26"/>
  <c r="F26"/>
  <c r="E26"/>
  <c r="D26"/>
  <c r="C26"/>
  <c r="P25"/>
  <c r="O25"/>
  <c r="N25"/>
  <c r="M25"/>
  <c r="L25"/>
  <c r="K25"/>
  <c r="J25"/>
  <c r="I25"/>
  <c r="H25"/>
  <c r="G25"/>
  <c r="F25"/>
  <c r="E25"/>
  <c r="D25"/>
  <c r="C25"/>
  <c r="P24"/>
  <c r="O24"/>
  <c r="N24"/>
  <c r="M24"/>
  <c r="L24"/>
  <c r="K24"/>
  <c r="J24"/>
  <c r="I24"/>
  <c r="H24"/>
  <c r="G24"/>
  <c r="F24"/>
  <c r="E24"/>
  <c r="D24"/>
  <c r="C24"/>
  <c r="P23"/>
  <c r="O23"/>
  <c r="N23"/>
  <c r="M23"/>
  <c r="L23"/>
  <c r="K23"/>
  <c r="J23"/>
  <c r="I23"/>
  <c r="H23"/>
  <c r="G23"/>
  <c r="F23"/>
  <c r="E23"/>
  <c r="D23"/>
  <c r="C23"/>
  <c r="P22"/>
  <c r="O22"/>
  <c r="N22"/>
  <c r="M22"/>
  <c r="L22"/>
  <c r="K22"/>
  <c r="J22"/>
  <c r="I22"/>
  <c r="H22"/>
  <c r="G22"/>
  <c r="F22"/>
  <c r="E22"/>
  <c r="D22"/>
  <c r="C22"/>
  <c r="P21"/>
  <c r="O21"/>
  <c r="N21"/>
  <c r="M21"/>
  <c r="L21"/>
  <c r="K21"/>
  <c r="J21"/>
  <c r="I21"/>
  <c r="H21"/>
  <c r="G21"/>
  <c r="F21"/>
  <c r="E21"/>
  <c r="D21"/>
  <c r="C21"/>
  <c r="P20"/>
  <c r="O20"/>
  <c r="N20"/>
  <c r="M20"/>
  <c r="L20"/>
  <c r="K20"/>
  <c r="J20"/>
  <c r="I20"/>
  <c r="H20"/>
  <c r="G20"/>
  <c r="F20"/>
  <c r="E20"/>
  <c r="D20"/>
  <c r="C20"/>
  <c r="P19"/>
  <c r="O19"/>
  <c r="N19"/>
  <c r="M19"/>
  <c r="L19"/>
  <c r="K19"/>
  <c r="J19"/>
  <c r="I19"/>
  <c r="H19"/>
  <c r="G19"/>
  <c r="F19"/>
  <c r="E19"/>
  <c r="D19"/>
  <c r="C19"/>
  <c r="P18"/>
  <c r="O18"/>
  <c r="N18"/>
  <c r="M18"/>
  <c r="L18"/>
  <c r="K18"/>
  <c r="J18"/>
  <c r="I18"/>
  <c r="H18"/>
  <c r="G18"/>
  <c r="F18"/>
  <c r="E18"/>
  <c r="D18"/>
  <c r="C18"/>
  <c r="P17"/>
  <c r="O17"/>
  <c r="N17"/>
  <c r="M17"/>
  <c r="L17"/>
  <c r="K17"/>
  <c r="J17"/>
  <c r="I17"/>
  <c r="H17"/>
  <c r="G17"/>
  <c r="F17"/>
  <c r="E17"/>
  <c r="D17"/>
  <c r="C17"/>
  <c r="P16"/>
  <c r="O16"/>
  <c r="N16"/>
  <c r="M16"/>
  <c r="L16"/>
  <c r="K16"/>
  <c r="J16"/>
  <c r="I16"/>
  <c r="H16"/>
  <c r="G16"/>
  <c r="F16"/>
  <c r="E16"/>
  <c r="D16"/>
  <c r="C16"/>
  <c r="P15"/>
  <c r="O15"/>
  <c r="N15"/>
  <c r="M15"/>
  <c r="L15"/>
  <c r="K15"/>
  <c r="J15"/>
  <c r="I15"/>
  <c r="H15"/>
  <c r="G15"/>
  <c r="F15"/>
  <c r="E15"/>
  <c r="D15"/>
  <c r="C15"/>
  <c r="P14"/>
  <c r="O14"/>
  <c r="N14"/>
  <c r="M14"/>
  <c r="L14"/>
  <c r="K14"/>
  <c r="J14"/>
  <c r="I14"/>
  <c r="H14"/>
  <c r="G14"/>
  <c r="F14"/>
  <c r="E14"/>
  <c r="D14"/>
  <c r="C14"/>
  <c r="P13"/>
  <c r="O13"/>
  <c r="N13"/>
  <c r="M13"/>
  <c r="L13"/>
  <c r="K13"/>
  <c r="J13"/>
  <c r="I13"/>
  <c r="H13"/>
  <c r="G13"/>
  <c r="F13"/>
  <c r="E13"/>
  <c r="D13"/>
  <c r="C13"/>
  <c r="P12"/>
  <c r="O12"/>
  <c r="N12"/>
  <c r="M12"/>
  <c r="L12"/>
  <c r="K12"/>
  <c r="J12"/>
  <c r="I12"/>
  <c r="H12"/>
  <c r="G12"/>
  <c r="F12"/>
  <c r="E12"/>
  <c r="D12"/>
  <c r="C12"/>
  <c r="P11"/>
  <c r="O11"/>
  <c r="N11"/>
  <c r="M11"/>
  <c r="L11"/>
  <c r="K11"/>
  <c r="J11"/>
  <c r="I11"/>
  <c r="H11"/>
  <c r="G11"/>
  <c r="F11"/>
  <c r="E11"/>
  <c r="D11"/>
  <c r="C11"/>
  <c r="P10"/>
  <c r="O10"/>
  <c r="N10"/>
  <c r="M10"/>
  <c r="L10"/>
  <c r="K10"/>
  <c r="J10"/>
  <c r="I10"/>
  <c r="H10"/>
  <c r="G10"/>
  <c r="F10"/>
  <c r="E10"/>
  <c r="D10"/>
  <c r="C10"/>
  <c r="P9"/>
  <c r="O9"/>
  <c r="N9"/>
  <c r="M9"/>
  <c r="L9"/>
  <c r="K9"/>
  <c r="J9"/>
  <c r="I9"/>
  <c r="H9"/>
  <c r="G9"/>
  <c r="F9"/>
  <c r="E9"/>
  <c r="D9"/>
  <c r="C9"/>
  <c r="P8"/>
  <c r="O8"/>
  <c r="N8"/>
  <c r="M8"/>
  <c r="L8"/>
  <c r="K8"/>
  <c r="J8"/>
  <c r="I8"/>
  <c r="H8"/>
  <c r="G8"/>
  <c r="F8"/>
  <c r="E8"/>
  <c r="D8"/>
  <c r="C8"/>
  <c r="P7"/>
  <c r="O7"/>
  <c r="N7"/>
  <c r="M7"/>
  <c r="L7"/>
  <c r="K7"/>
  <c r="J7"/>
  <c r="I7"/>
  <c r="H7"/>
  <c r="G7"/>
  <c r="F7"/>
  <c r="E7"/>
  <c r="D7"/>
  <c r="C7"/>
  <c r="P6"/>
  <c r="O6"/>
  <c r="N6"/>
  <c r="M6"/>
  <c r="L6"/>
  <c r="K6"/>
  <c r="J6"/>
  <c r="I6"/>
  <c r="H6"/>
  <c r="G6"/>
  <c r="F6"/>
  <c r="E6"/>
  <c r="D6"/>
  <c r="C6"/>
  <c r="P5"/>
  <c r="O5"/>
  <c r="N5"/>
  <c r="M5"/>
  <c r="L5"/>
  <c r="K5"/>
  <c r="J5"/>
  <c r="I5"/>
  <c r="H5"/>
  <c r="G5"/>
  <c r="F5"/>
  <c r="E5"/>
  <c r="D5"/>
  <c r="C5"/>
</calcChain>
</file>

<file path=xl/sharedStrings.xml><?xml version="1.0" encoding="utf-8"?>
<sst xmlns="http://schemas.openxmlformats.org/spreadsheetml/2006/main" count="2227" uniqueCount="108">
  <si>
    <t>월별</t>
    <phoneticPr fontId="3" type="noConversion"/>
  </si>
  <si>
    <t>구  분</t>
    <phoneticPr fontId="3" type="noConversion"/>
  </si>
  <si>
    <t>유입   수량
(㎥/일)</t>
    <phoneticPr fontId="3" type="noConversion"/>
  </si>
  <si>
    <t>유입수질(㎎/ℓ, 개/mL)</t>
    <phoneticPr fontId="3" type="noConversion"/>
  </si>
  <si>
    <t>방류       수량
(톤/일)</t>
    <phoneticPr fontId="3" type="noConversion"/>
  </si>
  <si>
    <t>방류수질(㎎/ℓ)</t>
    <phoneticPr fontId="3" type="noConversion"/>
  </si>
  <si>
    <t>BOD</t>
    <phoneticPr fontId="3" type="noConversion"/>
  </si>
  <si>
    <t>COD</t>
    <phoneticPr fontId="3" type="noConversion"/>
  </si>
  <si>
    <t>SS</t>
    <phoneticPr fontId="3" type="noConversion"/>
  </si>
  <si>
    <t>T-N</t>
    <phoneticPr fontId="3" type="noConversion"/>
  </si>
  <si>
    <t>T-P</t>
    <phoneticPr fontId="3" type="noConversion"/>
  </si>
  <si>
    <t>대장균    군수
(개/㎖)</t>
    <phoneticPr fontId="3" type="noConversion"/>
  </si>
  <si>
    <t>연간</t>
    <phoneticPr fontId="3" type="noConversion"/>
  </si>
  <si>
    <t>평균</t>
    <phoneticPr fontId="3" type="noConversion"/>
  </si>
  <si>
    <t>최고</t>
    <phoneticPr fontId="3" type="noConversion"/>
  </si>
  <si>
    <t>최저</t>
    <phoneticPr fontId="3" type="noConversion"/>
  </si>
  <si>
    <t>1월</t>
    <phoneticPr fontId="3" type="noConversion"/>
  </si>
  <si>
    <t>2월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</si>
  <si>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</si>
  <si>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</si>
  <si>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</si>
  <si>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6월</t>
    <phoneticPr fontId="3" type="noConversion"/>
  </si>
  <si>
    <t>7월</t>
    <phoneticPr fontId="3" type="noConversion"/>
  </si>
  <si>
    <t>8월</t>
    <phoneticPr fontId="3" type="noConversion"/>
  </si>
  <si>
    <t>9월</t>
    <phoneticPr fontId="3" type="noConversion"/>
  </si>
  <si>
    <t>10월</t>
    <phoneticPr fontId="3" type="noConversion"/>
  </si>
  <si>
    <t>11월</t>
    <phoneticPr fontId="3" type="noConversion"/>
  </si>
  <si>
    <t>12월</t>
    <phoneticPr fontId="3" type="noConversion"/>
  </si>
  <si>
    <t>□ 공공하수처리시설 수질측정결과</t>
    <phoneticPr fontId="3" type="noConversion"/>
  </si>
  <si>
    <t>기린하수처리장</t>
    <phoneticPr fontId="3" type="noConversion"/>
  </si>
  <si>
    <t>유입 
수량
(㎥/일)</t>
    <phoneticPr fontId="3" type="noConversion"/>
  </si>
  <si>
    <t>□ 공공하수처리시설 수질측정결과</t>
    <phoneticPr fontId="3" type="noConversion"/>
  </si>
  <si>
    <t>월별</t>
    <phoneticPr fontId="3" type="noConversion"/>
  </si>
  <si>
    <t>구  분</t>
    <phoneticPr fontId="3" type="noConversion"/>
  </si>
  <si>
    <t>유입수질(㎎/ℓ, 개/mL)</t>
    <phoneticPr fontId="3" type="noConversion"/>
  </si>
  <si>
    <t>방류       수량
(톤/일)</t>
    <phoneticPr fontId="3" type="noConversion"/>
  </si>
  <si>
    <t>방류수질(㎎/ℓ)</t>
    <phoneticPr fontId="3" type="noConversion"/>
  </si>
  <si>
    <t>BOD</t>
    <phoneticPr fontId="3" type="noConversion"/>
  </si>
  <si>
    <t>COD</t>
    <phoneticPr fontId="3" type="noConversion"/>
  </si>
  <si>
    <t>SS</t>
    <phoneticPr fontId="3" type="noConversion"/>
  </si>
  <si>
    <t>T-N</t>
    <phoneticPr fontId="3" type="noConversion"/>
  </si>
  <si>
    <t>T-P</t>
    <phoneticPr fontId="3" type="noConversion"/>
  </si>
  <si>
    <t>대장균    군수
(개/㎖)</t>
    <phoneticPr fontId="3" type="noConversion"/>
  </si>
  <si>
    <t>연간</t>
    <phoneticPr fontId="3" type="noConversion"/>
  </si>
  <si>
    <t>평균</t>
    <phoneticPr fontId="3" type="noConversion"/>
  </si>
  <si>
    <t>최고</t>
    <phoneticPr fontId="3" type="noConversion"/>
  </si>
  <si>
    <t>최저</t>
    <phoneticPr fontId="3" type="noConversion"/>
  </si>
  <si>
    <t>1월</t>
    <phoneticPr fontId="3" type="noConversion"/>
  </si>
  <si>
    <t>2월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</si>
  <si>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</si>
  <si>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</si>
  <si>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</si>
  <si>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6월</t>
    <phoneticPr fontId="3" type="noConversion"/>
  </si>
  <si>
    <t>7월</t>
    <phoneticPr fontId="3" type="noConversion"/>
  </si>
  <si>
    <t>8월</t>
    <phoneticPr fontId="3" type="noConversion"/>
  </si>
  <si>
    <t>9월</t>
    <phoneticPr fontId="3" type="noConversion"/>
  </si>
  <si>
    <t>10월</t>
    <phoneticPr fontId="3" type="noConversion"/>
  </si>
  <si>
    <t>11월</t>
    <phoneticPr fontId="3" type="noConversion"/>
  </si>
  <si>
    <t>12월</t>
    <phoneticPr fontId="3" type="noConversion"/>
  </si>
  <si>
    <t>신남 마을하수도</t>
    <phoneticPr fontId="3" type="noConversion"/>
  </si>
  <si>
    <t>유입     수량
(㎥/일)</t>
    <phoneticPr fontId="3" type="noConversion"/>
  </si>
  <si>
    <t>&lt;30</t>
    <phoneticPr fontId="7" type="noConversion"/>
  </si>
  <si>
    <t>어론(절골) 마을하수도</t>
    <phoneticPr fontId="3" type="noConversion"/>
  </si>
  <si>
    <t>용대 마을하수도</t>
    <phoneticPr fontId="3" type="noConversion"/>
  </si>
  <si>
    <t>월학(구미동) 마을하수도</t>
    <phoneticPr fontId="3" type="noConversion"/>
  </si>
  <si>
    <t>월학(송학동) 마을하수도</t>
    <phoneticPr fontId="3" type="noConversion"/>
  </si>
  <si>
    <t>유입   수량
(㎥/일)</t>
    <phoneticPr fontId="3" type="noConversion"/>
  </si>
  <si>
    <t>&lt;30</t>
    <phoneticPr fontId="7" type="noConversion"/>
  </si>
  <si>
    <t>한계2리 마을하수도</t>
    <phoneticPr fontId="3" type="noConversion"/>
  </si>
  <si>
    <t>유입     수량
(㎥/일)</t>
    <phoneticPr fontId="3" type="noConversion"/>
  </si>
  <si>
    <t>한계(민박촌) 마을하수도</t>
    <phoneticPr fontId="3" type="noConversion"/>
  </si>
  <si>
    <t>서리(양지말) 마을하수도</t>
    <phoneticPr fontId="3" type="noConversion"/>
  </si>
  <si>
    <t>서화 마을하수도</t>
    <phoneticPr fontId="3" type="noConversion"/>
  </si>
  <si>
    <t>고사리(텃말) 마을하수도</t>
    <phoneticPr fontId="3" type="noConversion"/>
  </si>
  <si>
    <t>군량밭 마을하수도</t>
    <phoneticPr fontId="3" type="noConversion"/>
  </si>
  <si>
    <t>방동(기존도채동) 마을하수도</t>
    <phoneticPr fontId="3" type="noConversion"/>
  </si>
  <si>
    <t>상남 마을하수도</t>
    <phoneticPr fontId="3" type="noConversion"/>
  </si>
  <si>
    <t>가리산리 마을하수도</t>
    <phoneticPr fontId="3" type="noConversion"/>
  </si>
  <si>
    <t>관대리 마을하수도</t>
    <phoneticPr fontId="3" type="noConversion"/>
  </si>
  <si>
    <t>귀둔(양지말) 마을하수도</t>
    <phoneticPr fontId="3" type="noConversion"/>
  </si>
  <si>
    <t>귀둔(평동) 마을하수도</t>
    <phoneticPr fontId="3" type="noConversion"/>
  </si>
  <si>
    <t>덕산 마을하수도</t>
    <phoneticPr fontId="3" type="noConversion"/>
  </si>
  <si>
    <t>신월리(안골) 마을하수도</t>
    <phoneticPr fontId="3" type="noConversion"/>
  </si>
  <si>
    <t>용대리(구만동) 마을하수도</t>
    <phoneticPr fontId="3" type="noConversion"/>
  </si>
  <si>
    <t>월학(사현동) 마을하수도</t>
    <phoneticPr fontId="3" type="noConversion"/>
  </si>
  <si>
    <t>□ 공공하수처리시설 수질측정결과</t>
    <phoneticPr fontId="3" type="noConversion"/>
  </si>
  <si>
    <t>인제하수처리장</t>
    <phoneticPr fontId="3" type="noConversion"/>
  </si>
  <si>
    <t>월별</t>
    <phoneticPr fontId="3" type="noConversion"/>
  </si>
  <si>
    <t>유입       수량
(㎥/일)</t>
    <phoneticPr fontId="3" type="noConversion"/>
  </si>
  <si>
    <t>BOD</t>
    <phoneticPr fontId="3" type="noConversion"/>
  </si>
  <si>
    <t>SS</t>
    <phoneticPr fontId="3" type="noConversion"/>
  </si>
  <si>
    <t>T-N</t>
    <phoneticPr fontId="3" type="noConversion"/>
  </si>
  <si>
    <t>T-P</t>
    <phoneticPr fontId="3" type="noConversion"/>
  </si>
  <si>
    <t>대장균    군수
(개/㎖)</t>
    <phoneticPr fontId="3" type="noConversion"/>
  </si>
  <si>
    <t>연간</t>
    <phoneticPr fontId="3" type="noConversion"/>
  </si>
  <si>
    <t>평균</t>
    <phoneticPr fontId="3" type="noConversion"/>
  </si>
  <si>
    <t>최저</t>
    <phoneticPr fontId="3" type="noConversion"/>
  </si>
  <si>
    <t>2월</t>
    <phoneticPr fontId="3" type="noConversion"/>
  </si>
  <si>
    <t>3월</t>
    <phoneticPr fontId="3" type="noConversion"/>
  </si>
  <si>
    <t>5월</t>
    <phoneticPr fontId="3" type="noConversion"/>
  </si>
  <si>
    <t>7월</t>
    <phoneticPr fontId="3" type="noConversion"/>
  </si>
  <si>
    <t>8월</t>
    <phoneticPr fontId="3" type="noConversion"/>
  </si>
  <si>
    <t>9월</t>
    <phoneticPr fontId="3" type="noConversion"/>
  </si>
  <si>
    <t>10월</t>
    <phoneticPr fontId="3" type="noConversion"/>
  </si>
  <si>
    <t>11월</t>
    <phoneticPr fontId="3" type="noConversion"/>
  </si>
  <si>
    <t>12월</t>
    <phoneticPr fontId="3" type="noConversion"/>
  </si>
  <si>
    <t>용대관광지 하수처리장</t>
    <phoneticPr fontId="3" type="noConversion"/>
  </si>
  <si>
    <t>인제군 공공하수처리시설 운영자료(2011년)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</si>
</sst>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.0_ "/>
    <numFmt numFmtId="178" formatCode="#,##0.000_ "/>
  </numFmts>
  <fonts count="9">
    <font>
      <sz val="11"/>
      <color theme="1"/>
      <name val="맑은 고딕"/>
      <family val="3"/>
      <charset val="129"/>
      <scheme val="minor"/>
    </font>
    <font>
      <sz val="10"/>
      <name val="돋움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14"/>
      <name val="돋움"/>
      <family val="3"/>
      <charset val="129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b/>
      <sz val="22"/>
      <color indexed="8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/>
    </xf>
    <xf numFmtId="177" fontId="1" fillId="0" borderId="1" xfId="0" applyNumberFormat="1" applyFont="1" applyBorder="1" applyAlignment="1">
      <alignment horizontal="right" vertical="center"/>
    </xf>
    <xf numFmtId="178" fontId="1" fillId="0" borderId="1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right" vertical="center"/>
    </xf>
    <xf numFmtId="177" fontId="1" fillId="0" borderId="3" xfId="0" applyNumberFormat="1" applyFont="1" applyBorder="1" applyAlignment="1">
      <alignment horizontal="right" vertical="center"/>
    </xf>
    <xf numFmtId="178" fontId="1" fillId="0" borderId="3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9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9.xml"/><Relationship Id="rId42" Type="http://schemas.openxmlformats.org/officeDocument/2006/relationships/externalLink" Target="externalLinks/externalLink17.xml"/><Relationship Id="rId47" Type="http://schemas.openxmlformats.org/officeDocument/2006/relationships/externalLink" Target="externalLinks/externalLink22.xml"/><Relationship Id="rId50" Type="http://schemas.openxmlformats.org/officeDocument/2006/relationships/externalLink" Target="externalLinks/externalLink2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8.xml"/><Relationship Id="rId38" Type="http://schemas.openxmlformats.org/officeDocument/2006/relationships/externalLink" Target="externalLinks/externalLink13.xml"/><Relationship Id="rId46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41" Type="http://schemas.openxmlformats.org/officeDocument/2006/relationships/externalLink" Target="externalLinks/externalLink16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7.xml"/><Relationship Id="rId37" Type="http://schemas.openxmlformats.org/officeDocument/2006/relationships/externalLink" Target="externalLinks/externalLink12.xml"/><Relationship Id="rId40" Type="http://schemas.openxmlformats.org/officeDocument/2006/relationships/externalLink" Target="externalLinks/externalLink15.xml"/><Relationship Id="rId45" Type="http://schemas.openxmlformats.org/officeDocument/2006/relationships/externalLink" Target="externalLinks/externalLink20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36" Type="http://schemas.openxmlformats.org/officeDocument/2006/relationships/externalLink" Target="externalLinks/externalLink11.xml"/><Relationship Id="rId49" Type="http://schemas.openxmlformats.org/officeDocument/2006/relationships/externalLink" Target="externalLinks/externalLink2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6.xml"/><Relationship Id="rId44" Type="http://schemas.openxmlformats.org/officeDocument/2006/relationships/externalLink" Target="externalLinks/externalLink19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externalLink" Target="externalLinks/externalLink10.xml"/><Relationship Id="rId43" Type="http://schemas.openxmlformats.org/officeDocument/2006/relationships/externalLink" Target="externalLinks/externalLink18.xml"/><Relationship Id="rId48" Type="http://schemas.openxmlformats.org/officeDocument/2006/relationships/externalLink" Target="externalLinks/externalLink23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45380;&#46020;/2011&#45380;&#49688;&#51656;&#48516;&#49437;(&#48372;&#44256;)/500ton&#51060;&#49345;/2011&#45380;%20&#51088;&#52404;&#49688;&#51656;&#48516;&#49437;&#44208;&#44284;(&#51064;&#51228;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45380;&#46020;/2011&#45380;&#49688;&#51656;&#48516;&#49437;(&#48372;&#44256;)/500ton&#48120;&#47564;/2011&#45380;%20&#49436;&#47532;(&#50577;&#51648;&#47568;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45380;&#46020;/2011&#45380;&#49688;&#51656;&#48516;&#49437;(&#48372;&#44256;)/500ton&#48120;&#47564;/2011&#45380;&#44256;&#49324;&#47532;(&#53571;&#47568;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45380;&#46020;/2011&#45380;&#49688;&#51656;&#48516;&#49437;(&#48372;&#44256;)/500ton&#48120;&#47564;/2011&#45380;%20%20&#50900;&#54617;(&#49569;&#54617;&#46041;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45380;&#46020;/2011&#45380;&#49688;&#51656;&#48516;&#49437;(&#48372;&#44256;)/500ton&#48120;&#47564;/2011&#45380;%20%20&#54620;&#44228;2&#47532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45380;&#46020;/2011&#45380;&#49688;&#51656;&#48516;&#49437;(&#48372;&#44256;)/500ton&#48120;&#47564;/2011&#45380;&#48169;&#46041;(&#44592;&#51316;%20&#46020;&#52292;&#46041;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45380;&#46020;/2011&#45380;&#49688;&#51656;&#48516;&#49437;(&#48372;&#44256;)/500ton&#48120;&#47564;/2011&#45380;%20%20&#54620;&#44228;(&#48124;&#48149;&#52492;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45380;&#46020;/2011&#45380;&#49688;&#51656;&#48516;&#49437;(&#48372;&#44256;)/500ton&#48120;&#47564;/2011&#45380;&#44400;&#47049;&#48173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45380;&#46020;/2011&#45380;&#49688;&#51656;&#48516;&#49437;(&#48372;&#44256;)/500ton&#48120;&#47564;/2011&#45380;%20%20&#50900;&#54617;(&#44396;&#48120;&#46041;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45380;&#46020;/2011&#45380;&#49688;&#51656;&#48516;&#49437;(&#48372;&#44256;)/50ton&#48120;&#47564;/2011&#45380;%20&#44480;&#46164;(&#50577;&#51648;&#47568;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45380;&#46020;/2011&#45380;&#49688;&#51656;&#48516;&#49437;(&#48372;&#44256;)/50ton&#48120;&#47564;/2011&#45380;%20&#44480;&#46164;(&#54217;&#46041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45380;&#46020;/2011&#45380;&#49688;&#51656;&#48516;&#49437;(&#48372;&#44256;)/500ton&#51060;&#49345;/2011&#45380;%20&#51088;&#52404;&#49688;&#51656;&#48516;&#49437;&#44208;&#44284;(&#44592;&#47536;)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45380;&#46020;/2011&#45380;&#49688;&#51656;&#48516;&#49437;(&#48372;&#44256;)/50ton&#48120;&#47564;/2011&#45380;%20&#49888;&#50900;&#47532;(&#50504;&#44264;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45380;&#46020;/2011&#45380;&#49688;&#51656;&#48516;&#49437;(&#48372;&#44256;)/50ton&#48120;&#47564;/2011&#45380;%20&#50857;&#45824;&#47532;(&#44396;&#47564;&#46041;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45380;&#46020;/2011&#45380;&#49688;&#51656;&#48516;&#49437;(&#48372;&#44256;)/50ton&#48120;&#47564;/2011&#45380;%20&#44288;&#45824;&#47532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45380;&#46020;/2011&#45380;&#49688;&#51656;&#48516;&#49437;(&#48372;&#44256;)/50ton&#48120;&#47564;/2011&#45380;%20&#50900;&#54617;(&#49324;&#54788;&#46041;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45380;&#46020;/2011&#45380;&#49688;&#51656;&#48516;&#49437;(&#48372;&#44256;)/50ton&#48120;&#47564;/2011&#45380;%20%20&#44032;&#47532;&#49328;&#47532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45380;&#46020;/2011&#45380;&#49688;&#51656;&#48516;&#49437;(&#48372;&#44256;)/50ton&#48120;&#47564;/2011&#45380;%20&#45909;&#4932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55092;&#51648;/2011&#45380;&#46020;/2011&#45380;&#49688;&#51656;&#48516;&#49437;(&#48372;&#44256;)/500ton&#51060;&#49345;/2011&#45380;%20&#51088;&#52404;&#49688;&#51656;&#48516;&#49437;&#44208;&#44284;(&#44592;&#47536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55092;&#51648;/2011&#45380;&#46020;/2011&#45380;&#49688;&#51656;&#48516;&#49437;(&#48372;&#44256;)/500ton&#51060;&#49345;/2011&#45380;%20&#51088;&#52404;&#49688;&#51656;&#48516;&#49437;&#44208;&#44284;(&#50857;&#45824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45380;&#46020;/2011&#45380;&#49688;&#51656;&#48516;&#49437;(&#48372;&#44256;)/500ton&#48120;&#47564;/2011&#45380;%20%20&#50857;&#4582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45380;&#46020;/2011&#45380;&#49688;&#51656;&#48516;&#49437;(&#48372;&#44256;)/500ton&#48120;&#47564;/2011&#45380;%20%20&#49888;&#4522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45380;&#46020;/2011&#45380;&#49688;&#51656;&#48516;&#49437;(&#48372;&#44256;)/500ton&#48120;&#47564;/2011&#45380;%20&#49436;&#54868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45380;&#46020;/2011&#45380;&#49688;&#51656;&#48516;&#49437;(&#48372;&#44256;)/500ton&#48120;&#47564;/2011&#45380;&#49345;&#45224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45380;&#46020;/2011&#45380;&#49688;&#51656;&#48516;&#49437;(&#48372;&#44256;)/500ton&#48120;&#47564;/2011&#45380;%20%20&#50612;&#47200;(&#51208;&#44264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총괄"/>
      <sheetName val="인제하수처리장"/>
      <sheetName val="2011. 1월"/>
      <sheetName val="2011. 2월"/>
      <sheetName val="2011. 3월"/>
      <sheetName val="2011. 4월"/>
      <sheetName val="2011. 5월"/>
      <sheetName val="2011. 6월"/>
      <sheetName val="2011. 7월"/>
      <sheetName val="2011. 8월"/>
      <sheetName val="2011. 9월"/>
      <sheetName val="2011. 10월"/>
      <sheetName val="2011. 11월"/>
      <sheetName val="2011. 12월"/>
    </sheetNames>
    <sheetDataSet>
      <sheetData sheetId="0" refreshError="1"/>
      <sheetData sheetId="1" refreshError="1"/>
      <sheetData sheetId="2" refreshError="1">
        <row r="36">
          <cell r="B36">
            <v>1555</v>
          </cell>
          <cell r="C36">
            <v>59.4</v>
          </cell>
          <cell r="D36">
            <v>31.4</v>
          </cell>
          <cell r="E36">
            <v>25</v>
          </cell>
          <cell r="F36">
            <v>18.36</v>
          </cell>
          <cell r="G36">
            <v>1.536</v>
          </cell>
          <cell r="H36">
            <v>21000</v>
          </cell>
          <cell r="I36">
            <v>1099</v>
          </cell>
          <cell r="J36">
            <v>3.2</v>
          </cell>
          <cell r="K36">
            <v>3.8</v>
          </cell>
          <cell r="L36">
            <v>0.1</v>
          </cell>
          <cell r="M36">
            <v>2.1960000000000002</v>
          </cell>
          <cell r="N36">
            <v>0.624</v>
          </cell>
          <cell r="O36" t="str">
            <v>&lt;30</v>
          </cell>
        </row>
        <row r="37">
          <cell r="B37">
            <v>2304</v>
          </cell>
          <cell r="C37">
            <v>149.69999999999999</v>
          </cell>
          <cell r="D37">
            <v>97.4</v>
          </cell>
          <cell r="E37">
            <v>157</v>
          </cell>
          <cell r="F37">
            <v>46.56</v>
          </cell>
          <cell r="G37">
            <v>5.8</v>
          </cell>
          <cell r="H37">
            <v>30000</v>
          </cell>
          <cell r="I37">
            <v>2244</v>
          </cell>
          <cell r="J37">
            <v>5.9</v>
          </cell>
          <cell r="K37">
            <v>7.2</v>
          </cell>
          <cell r="L37">
            <v>3.6</v>
          </cell>
          <cell r="M37">
            <v>9.4559999999999995</v>
          </cell>
          <cell r="N37">
            <v>1.8959999999999999</v>
          </cell>
          <cell r="O37" t="str">
            <v>&lt;30</v>
          </cell>
        </row>
        <row r="38">
          <cell r="B38">
            <v>1905.8064516129032</v>
          </cell>
          <cell r="C38">
            <v>126.2032258064516</v>
          </cell>
          <cell r="D38">
            <v>74.800000000000011</v>
          </cell>
          <cell r="E38">
            <v>76.816129032258075</v>
          </cell>
          <cell r="F38">
            <v>31.159890322580651</v>
          </cell>
          <cell r="G38">
            <v>3.3178064516129044</v>
          </cell>
          <cell r="H38">
            <v>24000</v>
          </cell>
          <cell r="I38">
            <v>1917.483870967742</v>
          </cell>
          <cell r="J38">
            <v>4.4741935483870972</v>
          </cell>
          <cell r="K38">
            <v>5.5838709677419347</v>
          </cell>
          <cell r="L38">
            <v>1.0483870967741935</v>
          </cell>
          <cell r="M38">
            <v>6.4548387096774196</v>
          </cell>
          <cell r="N38">
            <v>1.2545161290322577</v>
          </cell>
          <cell r="O38" t="str">
            <v>&lt;30</v>
          </cell>
        </row>
      </sheetData>
      <sheetData sheetId="3" refreshError="1">
        <row r="36">
          <cell r="B36">
            <v>1872</v>
          </cell>
          <cell r="C36">
            <v>56</v>
          </cell>
          <cell r="D36">
            <v>47.4</v>
          </cell>
          <cell r="E36">
            <v>29.3</v>
          </cell>
          <cell r="F36">
            <v>17.760000000000002</v>
          </cell>
          <cell r="G36">
            <v>2.1120000000000001</v>
          </cell>
          <cell r="H36">
            <v>20500</v>
          </cell>
          <cell r="I36">
            <v>1819</v>
          </cell>
          <cell r="J36">
            <v>1.5</v>
          </cell>
          <cell r="K36">
            <v>4.9000000000000004</v>
          </cell>
          <cell r="L36">
            <v>0.2</v>
          </cell>
          <cell r="M36">
            <v>2.032</v>
          </cell>
          <cell r="N36">
            <v>0.64800000000000002</v>
          </cell>
          <cell r="O36" t="str">
            <v>&lt;30</v>
          </cell>
        </row>
        <row r="37">
          <cell r="B37">
            <v>2428</v>
          </cell>
          <cell r="C37">
            <v>145.80000000000001</v>
          </cell>
          <cell r="D37">
            <v>112.6</v>
          </cell>
          <cell r="E37">
            <v>120</v>
          </cell>
          <cell r="F37">
            <v>48.4</v>
          </cell>
          <cell r="G37">
            <v>3.9119999999999999</v>
          </cell>
          <cell r="H37">
            <v>28000</v>
          </cell>
          <cell r="I37">
            <v>2430</v>
          </cell>
          <cell r="J37">
            <v>4.5</v>
          </cell>
          <cell r="K37">
            <v>7.7</v>
          </cell>
          <cell r="L37">
            <v>2.2000000000000002</v>
          </cell>
          <cell r="M37">
            <v>9.9359999999999999</v>
          </cell>
          <cell r="N37">
            <v>1.8480000000000001</v>
          </cell>
          <cell r="O37" t="str">
            <v>&lt;30</v>
          </cell>
        </row>
        <row r="38">
          <cell r="B38">
            <v>2045.25</v>
          </cell>
          <cell r="C38">
            <v>102.98571428571431</v>
          </cell>
          <cell r="D38">
            <v>82.789285714285711</v>
          </cell>
          <cell r="E38">
            <v>73.796428571428578</v>
          </cell>
          <cell r="F38">
            <v>30.162964285714292</v>
          </cell>
          <cell r="G38">
            <v>3.000607142857143</v>
          </cell>
          <cell r="H38">
            <v>24000</v>
          </cell>
          <cell r="I38">
            <v>2131.9642857142858</v>
          </cell>
          <cell r="J38">
            <v>3.467857142857143</v>
          </cell>
          <cell r="K38">
            <v>6.2142857142857135</v>
          </cell>
          <cell r="L38">
            <v>0.875</v>
          </cell>
          <cell r="M38">
            <v>5.1494999999999989</v>
          </cell>
          <cell r="N38">
            <v>1.1851071428571431</v>
          </cell>
          <cell r="O38" t="str">
            <v>&lt;30</v>
          </cell>
        </row>
      </sheetData>
      <sheetData sheetId="4" refreshError="1">
        <row r="36">
          <cell r="B36">
            <v>1649</v>
          </cell>
          <cell r="C36">
            <v>71</v>
          </cell>
          <cell r="D36">
            <v>60.2</v>
          </cell>
          <cell r="E36">
            <v>6</v>
          </cell>
          <cell r="F36">
            <v>23.21</v>
          </cell>
          <cell r="G36">
            <v>2.16</v>
          </cell>
          <cell r="H36">
            <v>22000</v>
          </cell>
          <cell r="I36">
            <v>1800</v>
          </cell>
          <cell r="J36">
            <v>2.5</v>
          </cell>
          <cell r="K36">
            <v>5.2</v>
          </cell>
          <cell r="L36">
            <v>0.4</v>
          </cell>
          <cell r="M36">
            <v>2.448</v>
          </cell>
          <cell r="N36">
            <v>0.75600000000000001</v>
          </cell>
          <cell r="O36" t="str">
            <v>&lt;30</v>
          </cell>
        </row>
        <row r="37">
          <cell r="B37">
            <v>2381</v>
          </cell>
          <cell r="C37">
            <v>112.2</v>
          </cell>
          <cell r="D37">
            <v>100.2</v>
          </cell>
          <cell r="E37">
            <v>185</v>
          </cell>
          <cell r="F37">
            <v>36.799999999999997</v>
          </cell>
          <cell r="G37">
            <v>4.68</v>
          </cell>
          <cell r="H37">
            <v>28000</v>
          </cell>
          <cell r="I37">
            <v>2492</v>
          </cell>
          <cell r="J37">
            <v>4.3</v>
          </cell>
          <cell r="K37">
            <v>8</v>
          </cell>
          <cell r="L37">
            <v>2.2000000000000002</v>
          </cell>
          <cell r="M37">
            <v>7.5679999999999996</v>
          </cell>
          <cell r="N37">
            <v>1.524</v>
          </cell>
          <cell r="O37" t="str">
            <v>&lt;30</v>
          </cell>
        </row>
        <row r="38">
          <cell r="B38">
            <v>2098.7096774193546</v>
          </cell>
          <cell r="C38">
            <v>97.58709677419354</v>
          </cell>
          <cell r="D38">
            <v>81.667741935483861</v>
          </cell>
          <cell r="E38">
            <v>84.199999999999989</v>
          </cell>
          <cell r="F38">
            <v>29.261322580645157</v>
          </cell>
          <cell r="G38">
            <v>3.3901612903225811</v>
          </cell>
          <cell r="H38">
            <v>24000</v>
          </cell>
          <cell r="I38">
            <v>2186.7741935483873</v>
          </cell>
          <cell r="J38">
            <v>3.4967741935483869</v>
          </cell>
          <cell r="K38">
            <v>6.2645161290322582</v>
          </cell>
          <cell r="L38">
            <v>0.87419354838709684</v>
          </cell>
          <cell r="M38">
            <v>4.5607096774193554</v>
          </cell>
          <cell r="N38">
            <v>1.1652580645161292</v>
          </cell>
          <cell r="O38" t="str">
            <v>&lt;30</v>
          </cell>
        </row>
      </sheetData>
      <sheetData sheetId="5" refreshError="1">
        <row r="36">
          <cell r="B36">
            <v>1371</v>
          </cell>
          <cell r="C36">
            <v>76.8</v>
          </cell>
          <cell r="D36">
            <v>64.3</v>
          </cell>
          <cell r="E36">
            <v>68.599999999999994</v>
          </cell>
          <cell r="F36">
            <v>24.047999999999998</v>
          </cell>
          <cell r="G36">
            <v>2.6640000000000001</v>
          </cell>
          <cell r="H36">
            <v>22000</v>
          </cell>
          <cell r="I36">
            <v>1148</v>
          </cell>
          <cell r="J36">
            <v>2</v>
          </cell>
          <cell r="K36">
            <v>4.7</v>
          </cell>
          <cell r="L36">
            <v>0.2</v>
          </cell>
          <cell r="M36">
            <v>2.2799999999999998</v>
          </cell>
          <cell r="N36">
            <v>0.30199999999999999</v>
          </cell>
          <cell r="O36" t="str">
            <v>&lt;30</v>
          </cell>
        </row>
        <row r="37">
          <cell r="B37">
            <v>2650</v>
          </cell>
          <cell r="C37">
            <v>117.9</v>
          </cell>
          <cell r="D37">
            <v>89.4</v>
          </cell>
          <cell r="E37">
            <v>95</v>
          </cell>
          <cell r="F37">
            <v>32.08</v>
          </cell>
          <cell r="G37">
            <v>4.0199999999999996</v>
          </cell>
          <cell r="H37">
            <v>28500</v>
          </cell>
          <cell r="I37">
            <v>2648</v>
          </cell>
          <cell r="J37">
            <v>3.2</v>
          </cell>
          <cell r="K37">
            <v>6.8</v>
          </cell>
          <cell r="L37">
            <v>0.8</v>
          </cell>
          <cell r="M37">
            <v>5.3920000000000003</v>
          </cell>
          <cell r="N37">
            <v>0.996</v>
          </cell>
          <cell r="O37" t="str">
            <v>&lt;30</v>
          </cell>
        </row>
        <row r="38">
          <cell r="B38">
            <v>1979.2666666666667</v>
          </cell>
          <cell r="C38">
            <v>99.456666666666663</v>
          </cell>
          <cell r="D38">
            <v>81.546666666666681</v>
          </cell>
          <cell r="E38">
            <v>81.89</v>
          </cell>
          <cell r="F38">
            <v>27.556100000000004</v>
          </cell>
          <cell r="G38">
            <v>3.3352333333333344</v>
          </cell>
          <cell r="H38">
            <v>25000</v>
          </cell>
          <cell r="I38">
            <v>1900.6666666666667</v>
          </cell>
          <cell r="J38">
            <v>2.4399999999999995</v>
          </cell>
          <cell r="K38">
            <v>5.4566666666666688</v>
          </cell>
          <cell r="L38">
            <v>0.51</v>
          </cell>
          <cell r="M38">
            <v>3.7768666666666673</v>
          </cell>
          <cell r="N38">
            <v>0.51156666666666661</v>
          </cell>
          <cell r="O38" t="str">
            <v>&lt;30</v>
          </cell>
        </row>
      </sheetData>
      <sheetData sheetId="6" refreshError="1">
        <row r="36">
          <cell r="B36">
            <v>1236</v>
          </cell>
          <cell r="C36">
            <v>70.2</v>
          </cell>
          <cell r="D36">
            <v>58.3</v>
          </cell>
          <cell r="E36">
            <v>65</v>
          </cell>
          <cell r="F36">
            <v>19.536000000000001</v>
          </cell>
          <cell r="G36">
            <v>2.0880000000000001</v>
          </cell>
          <cell r="H36">
            <v>22000</v>
          </cell>
          <cell r="I36">
            <v>1871</v>
          </cell>
          <cell r="J36">
            <v>1.9</v>
          </cell>
          <cell r="K36">
            <v>4.7</v>
          </cell>
          <cell r="L36">
            <v>0.1</v>
          </cell>
          <cell r="M36">
            <v>2.76</v>
          </cell>
          <cell r="N36">
            <v>0.30199999999999999</v>
          </cell>
          <cell r="O36" t="str">
            <v>&lt;30</v>
          </cell>
        </row>
        <row r="37">
          <cell r="B37">
            <v>3427</v>
          </cell>
          <cell r="C37">
            <v>219.6</v>
          </cell>
          <cell r="D37">
            <v>186.5</v>
          </cell>
          <cell r="E37">
            <v>260</v>
          </cell>
          <cell r="F37">
            <v>39.36</v>
          </cell>
          <cell r="G37">
            <v>4.68</v>
          </cell>
          <cell r="H37">
            <v>30000</v>
          </cell>
          <cell r="I37">
            <v>3481</v>
          </cell>
          <cell r="J37">
            <v>3.3</v>
          </cell>
          <cell r="K37">
            <v>7.2</v>
          </cell>
          <cell r="L37">
            <v>1.7</v>
          </cell>
          <cell r="M37">
            <v>7.452</v>
          </cell>
          <cell r="N37">
            <v>0.77500000000000002</v>
          </cell>
          <cell r="O37" t="str">
            <v>&lt;30</v>
          </cell>
        </row>
        <row r="38">
          <cell r="B38">
            <v>2307.6774193548385</v>
          </cell>
          <cell r="C38">
            <v>107.6483870967742</v>
          </cell>
          <cell r="D38">
            <v>90.603225806451604</v>
          </cell>
          <cell r="E38">
            <v>98.277419354838713</v>
          </cell>
          <cell r="F38">
            <v>28.761612903225803</v>
          </cell>
          <cell r="G38">
            <v>3.3110645161290333</v>
          </cell>
          <cell r="H38">
            <v>25000</v>
          </cell>
          <cell r="I38">
            <v>2448.2580645161293</v>
          </cell>
          <cell r="J38">
            <v>2.4419354838709668</v>
          </cell>
          <cell r="K38">
            <v>5.4967741935483883</v>
          </cell>
          <cell r="L38">
            <v>0.50000000000000011</v>
          </cell>
          <cell r="M38">
            <v>4.1075483870967746</v>
          </cell>
          <cell r="N38">
            <v>0.48675161290322577</v>
          </cell>
          <cell r="O38" t="str">
            <v>&lt;30</v>
          </cell>
        </row>
      </sheetData>
      <sheetData sheetId="7" refreshError="1">
        <row r="36">
          <cell r="B36">
            <v>2009</v>
          </cell>
          <cell r="C36">
            <v>27.1</v>
          </cell>
          <cell r="D36">
            <v>21.9</v>
          </cell>
          <cell r="E36">
            <v>31.6</v>
          </cell>
          <cell r="F36">
            <v>8.9760000000000009</v>
          </cell>
          <cell r="G36">
            <v>0.88800000000000001</v>
          </cell>
          <cell r="H36">
            <v>22000</v>
          </cell>
          <cell r="I36">
            <v>1762</v>
          </cell>
          <cell r="J36">
            <v>1.8</v>
          </cell>
          <cell r="K36">
            <v>3.6</v>
          </cell>
          <cell r="L36">
            <v>0.1</v>
          </cell>
          <cell r="M36">
            <v>3.145</v>
          </cell>
          <cell r="N36">
            <v>8.7999999999999995E-2</v>
          </cell>
          <cell r="O36" t="str">
            <v>&lt;30</v>
          </cell>
        </row>
        <row r="37">
          <cell r="B37">
            <v>2995</v>
          </cell>
          <cell r="C37">
            <v>167.7</v>
          </cell>
          <cell r="D37">
            <v>138.9</v>
          </cell>
          <cell r="E37">
            <v>386</v>
          </cell>
          <cell r="F37">
            <v>39.36</v>
          </cell>
          <cell r="G37">
            <v>4.6559999999999997</v>
          </cell>
          <cell r="H37">
            <v>28500</v>
          </cell>
          <cell r="I37">
            <v>3268</v>
          </cell>
          <cell r="J37">
            <v>3.2</v>
          </cell>
          <cell r="K37">
            <v>7.5</v>
          </cell>
          <cell r="L37">
            <v>2.2999999999999998</v>
          </cell>
          <cell r="M37">
            <v>15.456</v>
          </cell>
          <cell r="N37">
            <v>0.82</v>
          </cell>
          <cell r="O37" t="str">
            <v>&lt;30</v>
          </cell>
        </row>
        <row r="38">
          <cell r="B38">
            <v>2319.1333333333332</v>
          </cell>
          <cell r="C38">
            <v>100.12333333333331</v>
          </cell>
          <cell r="D38">
            <v>82.963333333333338</v>
          </cell>
          <cell r="E38">
            <v>106.39999999999999</v>
          </cell>
          <cell r="F38">
            <v>26.452066666666671</v>
          </cell>
          <cell r="G38">
            <v>3.0712333333333333</v>
          </cell>
          <cell r="H38">
            <v>25000</v>
          </cell>
          <cell r="I38">
            <v>2360.6666666666665</v>
          </cell>
          <cell r="J38">
            <v>2.5533333333333332</v>
          </cell>
          <cell r="K38">
            <v>5.546666666666666</v>
          </cell>
          <cell r="L38">
            <v>0.54666666666666686</v>
          </cell>
          <cell r="M38">
            <v>5.4480666666666648</v>
          </cell>
          <cell r="N38">
            <v>0.51296666666666668</v>
          </cell>
          <cell r="O38" t="str">
            <v>&lt;30</v>
          </cell>
        </row>
      </sheetData>
      <sheetData sheetId="8" refreshError="1">
        <row r="36">
          <cell r="B36">
            <v>2144</v>
          </cell>
          <cell r="C36">
            <v>49.6</v>
          </cell>
          <cell r="D36">
            <v>40.5</v>
          </cell>
          <cell r="E36">
            <v>38</v>
          </cell>
          <cell r="F36">
            <v>11.712</v>
          </cell>
          <cell r="G36">
            <v>1.1100000000000001</v>
          </cell>
          <cell r="H36">
            <v>22000</v>
          </cell>
          <cell r="I36">
            <v>2121</v>
          </cell>
          <cell r="J36">
            <v>1</v>
          </cell>
          <cell r="K36">
            <v>2.1</v>
          </cell>
          <cell r="L36">
            <v>0.1</v>
          </cell>
          <cell r="M36">
            <v>2.8559999999999999</v>
          </cell>
          <cell r="N36">
            <v>0.3</v>
          </cell>
          <cell r="O36" t="str">
            <v>&lt;30</v>
          </cell>
        </row>
        <row r="37">
          <cell r="B37">
            <v>3064</v>
          </cell>
          <cell r="C37">
            <v>108.6</v>
          </cell>
          <cell r="D37">
            <v>95.6</v>
          </cell>
          <cell r="E37">
            <v>102</v>
          </cell>
          <cell r="F37">
            <v>31.14</v>
          </cell>
          <cell r="G37">
            <v>3.6720000000000002</v>
          </cell>
          <cell r="H37">
            <v>28000</v>
          </cell>
          <cell r="I37">
            <v>3215</v>
          </cell>
          <cell r="J37">
            <v>3</v>
          </cell>
          <cell r="K37">
            <v>5.2</v>
          </cell>
          <cell r="L37">
            <v>1.6</v>
          </cell>
          <cell r="M37">
            <v>4.992</v>
          </cell>
          <cell r="N37">
            <v>0.82799999999999996</v>
          </cell>
          <cell r="O37" t="str">
            <v>&lt;30</v>
          </cell>
        </row>
        <row r="38">
          <cell r="B38">
            <v>2708.0645161290322</v>
          </cell>
          <cell r="C38">
            <v>81.299999999999983</v>
          </cell>
          <cell r="D38">
            <v>68.677419354838705</v>
          </cell>
          <cell r="E38">
            <v>70.938709677419368</v>
          </cell>
          <cell r="F38">
            <v>20.731451612903225</v>
          </cell>
          <cell r="G38">
            <v>2.4266774193548382</v>
          </cell>
          <cell r="H38">
            <v>25000</v>
          </cell>
          <cell r="I38">
            <v>2738.8709677419356</v>
          </cell>
          <cell r="J38">
            <v>2.0064516129032262</v>
          </cell>
          <cell r="K38">
            <v>3.9290322580645158</v>
          </cell>
          <cell r="L38">
            <v>0.48387096774193555</v>
          </cell>
          <cell r="M38">
            <v>4.0452903225806445</v>
          </cell>
          <cell r="N38">
            <v>0.49206451612903229</v>
          </cell>
          <cell r="O38" t="str">
            <v>&lt;30</v>
          </cell>
        </row>
      </sheetData>
      <sheetData sheetId="9" refreshError="1">
        <row r="36">
          <cell r="B36">
            <v>1428</v>
          </cell>
          <cell r="C36">
            <v>86.6</v>
          </cell>
          <cell r="D36">
            <v>72.3</v>
          </cell>
          <cell r="E36">
            <v>70</v>
          </cell>
          <cell r="F36">
            <v>21.36</v>
          </cell>
          <cell r="G36">
            <v>2.1840000000000002</v>
          </cell>
          <cell r="H36">
            <v>23000</v>
          </cell>
          <cell r="I36">
            <v>1858</v>
          </cell>
          <cell r="J36">
            <v>1.7</v>
          </cell>
          <cell r="K36">
            <v>3.9</v>
          </cell>
          <cell r="L36">
            <v>0.1</v>
          </cell>
          <cell r="M36">
            <v>2.56</v>
          </cell>
          <cell r="N36">
            <v>8.2000000000000003E-2</v>
          </cell>
          <cell r="O36" t="str">
            <v>&lt;30</v>
          </cell>
        </row>
        <row r="37">
          <cell r="B37">
            <v>2891</v>
          </cell>
          <cell r="C37">
            <v>119.4</v>
          </cell>
          <cell r="D37">
            <v>98.4</v>
          </cell>
          <cell r="E37">
            <v>128.6</v>
          </cell>
          <cell r="F37">
            <v>36.24</v>
          </cell>
          <cell r="G37">
            <v>4.2960000000000003</v>
          </cell>
          <cell r="H37">
            <v>27500</v>
          </cell>
          <cell r="I37">
            <v>3100</v>
          </cell>
          <cell r="J37">
            <v>3</v>
          </cell>
          <cell r="K37">
            <v>6.6</v>
          </cell>
          <cell r="L37">
            <v>0.8</v>
          </cell>
          <cell r="M37">
            <v>8.6280000000000001</v>
          </cell>
          <cell r="N37">
            <v>0.93100000000000005</v>
          </cell>
          <cell r="O37" t="str">
            <v>&lt;30</v>
          </cell>
        </row>
        <row r="38">
          <cell r="B38">
            <v>2309.7096774193546</v>
          </cell>
          <cell r="C38">
            <v>99.861290322580643</v>
          </cell>
          <cell r="D38">
            <v>82.845161290322579</v>
          </cell>
          <cell r="E38">
            <v>87.051612903225802</v>
          </cell>
          <cell r="F38">
            <v>28.711225806451615</v>
          </cell>
          <cell r="G38">
            <v>3.0625161290322578</v>
          </cell>
          <cell r="H38">
            <v>25000</v>
          </cell>
          <cell r="I38">
            <v>2366.1838709677418</v>
          </cell>
          <cell r="J38">
            <v>2.2677419354838717</v>
          </cell>
          <cell r="K38">
            <v>5.0193548387096794</v>
          </cell>
          <cell r="L38">
            <v>0.32258064516129031</v>
          </cell>
          <cell r="M38">
            <v>4.9061290322580664</v>
          </cell>
          <cell r="N38">
            <v>0.59254838709677415</v>
          </cell>
          <cell r="O38" t="str">
            <v>&lt;30</v>
          </cell>
        </row>
      </sheetData>
      <sheetData sheetId="10" refreshError="1">
        <row r="36">
          <cell r="B36">
            <v>1556</v>
          </cell>
          <cell r="C36">
            <v>76.599999999999994</v>
          </cell>
          <cell r="D36">
            <v>63.9</v>
          </cell>
          <cell r="E36">
            <v>60</v>
          </cell>
          <cell r="F36">
            <v>22.32</v>
          </cell>
          <cell r="G36">
            <v>2.2320000000000002</v>
          </cell>
          <cell r="H36">
            <v>23000</v>
          </cell>
          <cell r="I36">
            <v>1138</v>
          </cell>
          <cell r="J36">
            <v>0.2</v>
          </cell>
          <cell r="K36">
            <v>0.8</v>
          </cell>
          <cell r="L36">
            <v>0.1</v>
          </cell>
          <cell r="M36">
            <v>2.984</v>
          </cell>
          <cell r="N36">
            <v>0.24</v>
          </cell>
          <cell r="O36" t="str">
            <v>&lt;30</v>
          </cell>
        </row>
        <row r="37">
          <cell r="B37">
            <v>2552</v>
          </cell>
          <cell r="C37">
            <v>124.2</v>
          </cell>
          <cell r="D37">
            <v>104.8</v>
          </cell>
          <cell r="E37">
            <v>146</v>
          </cell>
          <cell r="F37">
            <v>38.015999999999998</v>
          </cell>
          <cell r="G37">
            <v>4.5999999999999996</v>
          </cell>
          <cell r="H37">
            <v>26500</v>
          </cell>
          <cell r="I37">
            <v>2505</v>
          </cell>
          <cell r="J37">
            <v>2.6</v>
          </cell>
          <cell r="K37">
            <v>5.8</v>
          </cell>
          <cell r="L37">
            <v>0.8</v>
          </cell>
          <cell r="M37">
            <v>7.2960000000000003</v>
          </cell>
          <cell r="N37">
            <v>0.95</v>
          </cell>
          <cell r="O37" t="str">
            <v>&lt;30</v>
          </cell>
        </row>
        <row r="38">
          <cell r="B38">
            <v>2222.9</v>
          </cell>
          <cell r="C38">
            <v>98.806666666666658</v>
          </cell>
          <cell r="D38">
            <v>82.593333333333334</v>
          </cell>
          <cell r="E38">
            <v>93.473333333333329</v>
          </cell>
          <cell r="F38">
            <v>30.519466666666673</v>
          </cell>
          <cell r="G38">
            <v>3.2350000000000003</v>
          </cell>
          <cell r="H38">
            <v>25000</v>
          </cell>
          <cell r="I38">
            <v>2075.4666666666667</v>
          </cell>
          <cell r="J38">
            <v>1.8033333333333339</v>
          </cell>
          <cell r="K38">
            <v>4.1166666666666663</v>
          </cell>
          <cell r="L38">
            <v>0.27999999999999997</v>
          </cell>
          <cell r="M38">
            <v>4.6160666666666677</v>
          </cell>
          <cell r="N38">
            <v>0.60416666666666674</v>
          </cell>
          <cell r="O38" t="str">
            <v>&lt;30</v>
          </cell>
        </row>
      </sheetData>
      <sheetData sheetId="11" refreshError="1">
        <row r="36">
          <cell r="B36">
            <v>1814</v>
          </cell>
          <cell r="C36">
            <v>87</v>
          </cell>
          <cell r="D36">
            <v>71.3</v>
          </cell>
          <cell r="E36">
            <v>60</v>
          </cell>
          <cell r="F36">
            <v>22.32</v>
          </cell>
          <cell r="G36">
            <v>2.0640000000000001</v>
          </cell>
          <cell r="H36">
            <v>23000</v>
          </cell>
          <cell r="I36">
            <v>1443</v>
          </cell>
          <cell r="J36">
            <v>0.1</v>
          </cell>
          <cell r="K36">
            <v>0.2</v>
          </cell>
          <cell r="L36">
            <v>0.1</v>
          </cell>
          <cell r="M36">
            <v>3.3119999999999998</v>
          </cell>
          <cell r="N36">
            <v>0.30399999999999999</v>
          </cell>
          <cell r="O36" t="str">
            <v>&lt;30</v>
          </cell>
        </row>
        <row r="37">
          <cell r="B37">
            <v>2422</v>
          </cell>
          <cell r="C37">
            <v>128.4</v>
          </cell>
          <cell r="D37">
            <v>107.2</v>
          </cell>
          <cell r="E37">
            <v>456</v>
          </cell>
          <cell r="F37">
            <v>42.08</v>
          </cell>
          <cell r="G37">
            <v>6.5279999999999996</v>
          </cell>
          <cell r="H37">
            <v>26500</v>
          </cell>
          <cell r="I37">
            <v>2287</v>
          </cell>
          <cell r="J37">
            <v>2.8</v>
          </cell>
          <cell r="K37">
            <v>6.2</v>
          </cell>
          <cell r="L37">
            <v>5</v>
          </cell>
          <cell r="M37">
            <v>7.7279999999999998</v>
          </cell>
          <cell r="N37">
            <v>0.97199999999999998</v>
          </cell>
          <cell r="O37" t="str">
            <v>&lt;30</v>
          </cell>
        </row>
        <row r="38">
          <cell r="B38">
            <v>2150.7741935483873</v>
          </cell>
          <cell r="C38">
            <v>99.81290322580648</v>
          </cell>
          <cell r="D38">
            <v>83.532258064516142</v>
          </cell>
          <cell r="E38">
            <v>126.3967741935484</v>
          </cell>
          <cell r="F38">
            <v>30.103677419354838</v>
          </cell>
          <cell r="G38">
            <v>3.4299354838709677</v>
          </cell>
          <cell r="H38">
            <v>25000</v>
          </cell>
          <cell r="I38">
            <v>2025.7741935483871</v>
          </cell>
          <cell r="J38">
            <v>1.4258064516129034</v>
          </cell>
          <cell r="K38">
            <v>3.1838709677419357</v>
          </cell>
          <cell r="L38">
            <v>0.35161290322580629</v>
          </cell>
          <cell r="M38">
            <v>5.2025806451612899</v>
          </cell>
          <cell r="N38">
            <v>0.71425806451612917</v>
          </cell>
          <cell r="O38" t="str">
            <v>&lt;30</v>
          </cell>
        </row>
      </sheetData>
      <sheetData sheetId="12" refreshError="1">
        <row r="36">
          <cell r="B36">
            <v>1657</v>
          </cell>
          <cell r="C36">
            <v>60.6</v>
          </cell>
          <cell r="D36">
            <v>60.6</v>
          </cell>
          <cell r="E36">
            <v>64</v>
          </cell>
          <cell r="F36">
            <v>21.167999999999999</v>
          </cell>
          <cell r="G36">
            <v>2.1120000000000001</v>
          </cell>
          <cell r="H36">
            <v>23000</v>
          </cell>
          <cell r="I36">
            <v>1705</v>
          </cell>
          <cell r="J36">
            <v>0.1</v>
          </cell>
          <cell r="K36">
            <v>3.1</v>
          </cell>
          <cell r="L36">
            <v>0.1</v>
          </cell>
          <cell r="M36">
            <v>2.3159999999999998</v>
          </cell>
          <cell r="N36">
            <v>0.18</v>
          </cell>
          <cell r="O36" t="str">
            <v>&lt;30</v>
          </cell>
        </row>
        <row r="37">
          <cell r="B37">
            <v>2546</v>
          </cell>
          <cell r="C37">
            <v>133.19999999999999</v>
          </cell>
          <cell r="D37">
            <v>111</v>
          </cell>
          <cell r="E37">
            <v>265.7</v>
          </cell>
          <cell r="F37">
            <v>40.896000000000001</v>
          </cell>
          <cell r="G37">
            <v>4.992</v>
          </cell>
          <cell r="H37">
            <v>26000</v>
          </cell>
          <cell r="I37">
            <v>2554</v>
          </cell>
          <cell r="J37">
            <v>2.8</v>
          </cell>
          <cell r="K37">
            <v>6.5</v>
          </cell>
          <cell r="L37">
            <v>0.6</v>
          </cell>
          <cell r="M37">
            <v>5.2320000000000002</v>
          </cell>
          <cell r="N37">
            <v>1.236</v>
          </cell>
          <cell r="O37" t="str">
            <v>&lt;30</v>
          </cell>
        </row>
        <row r="38">
          <cell r="B38">
            <v>2100.1999999999998</v>
          </cell>
          <cell r="C38">
            <v>95.516666666666652</v>
          </cell>
          <cell r="D38">
            <v>79.973333333333343</v>
          </cell>
          <cell r="E38">
            <v>103.71666666666667</v>
          </cell>
          <cell r="F38">
            <v>28.802533333333333</v>
          </cell>
          <cell r="G38">
            <v>3.2699999999999987</v>
          </cell>
          <cell r="H38">
            <v>25000</v>
          </cell>
          <cell r="I38">
            <v>1997.8333333333333</v>
          </cell>
          <cell r="J38">
            <v>0.59666666666666679</v>
          </cell>
          <cell r="K38">
            <v>4.7333333333333325</v>
          </cell>
          <cell r="L38">
            <v>0.19666666666666663</v>
          </cell>
          <cell r="M38">
            <v>3.6330000000000005</v>
          </cell>
          <cell r="N38">
            <v>0.74093333333333322</v>
          </cell>
          <cell r="O38" t="str">
            <v>&lt;30</v>
          </cell>
        </row>
      </sheetData>
      <sheetData sheetId="13" refreshError="1">
        <row r="36">
          <cell r="B36">
            <v>1667</v>
          </cell>
          <cell r="C36">
            <v>64.400000000000006</v>
          </cell>
          <cell r="D36">
            <v>51.4</v>
          </cell>
          <cell r="E36">
            <v>61</v>
          </cell>
          <cell r="F36">
            <v>18.047999999999998</v>
          </cell>
          <cell r="G36">
            <v>1.2</v>
          </cell>
          <cell r="H36">
            <v>21000</v>
          </cell>
          <cell r="I36">
            <v>1570</v>
          </cell>
          <cell r="J36">
            <v>0.3</v>
          </cell>
          <cell r="K36">
            <v>2.9</v>
          </cell>
          <cell r="L36">
            <v>0.1</v>
          </cell>
          <cell r="M36">
            <v>2.34</v>
          </cell>
          <cell r="N36">
            <v>0.48</v>
          </cell>
          <cell r="O36" t="str">
            <v>&lt;30</v>
          </cell>
        </row>
        <row r="37">
          <cell r="B37">
            <v>2489</v>
          </cell>
          <cell r="C37">
            <v>113.4</v>
          </cell>
          <cell r="D37">
            <v>100.4</v>
          </cell>
          <cell r="E37">
            <v>317.5</v>
          </cell>
          <cell r="F37">
            <v>39.792000000000002</v>
          </cell>
          <cell r="G37">
            <v>6.5279999999999996</v>
          </cell>
          <cell r="H37">
            <v>26000</v>
          </cell>
          <cell r="I37">
            <v>2736</v>
          </cell>
          <cell r="J37">
            <v>0.9</v>
          </cell>
          <cell r="K37">
            <v>6.5</v>
          </cell>
          <cell r="L37">
            <v>6.4</v>
          </cell>
          <cell r="M37">
            <v>9.5399999999999991</v>
          </cell>
          <cell r="N37">
            <v>1.056</v>
          </cell>
          <cell r="O37" t="str">
            <v>&lt;30</v>
          </cell>
        </row>
        <row r="38">
          <cell r="B38">
            <v>2238.9032258064517</v>
          </cell>
          <cell r="C38">
            <v>94.122580645161293</v>
          </cell>
          <cell r="D38">
            <v>78.796774193548387</v>
          </cell>
          <cell r="E38">
            <v>111.05483870967741</v>
          </cell>
          <cell r="F38">
            <v>28.308161290322573</v>
          </cell>
          <cell r="G38">
            <v>3.1894838709677424</v>
          </cell>
          <cell r="H38">
            <v>25000</v>
          </cell>
          <cell r="I38">
            <v>2130.483870967742</v>
          </cell>
          <cell r="J38">
            <v>0.45483870967741941</v>
          </cell>
          <cell r="K38">
            <v>4.306451612903226</v>
          </cell>
          <cell r="L38">
            <v>2.0419354838709678</v>
          </cell>
          <cell r="M38">
            <v>4.3530322580645153</v>
          </cell>
          <cell r="N38">
            <v>0.75722580645161275</v>
          </cell>
          <cell r="O38" t="str">
            <v>&lt;30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총괄"/>
      <sheetName val="서리(양지말)"/>
      <sheetName val="2011. 1월"/>
      <sheetName val="2011. 2월"/>
      <sheetName val="2011. 3월"/>
      <sheetName val="2011. 4월"/>
      <sheetName val="2011. 5월"/>
      <sheetName val="2011. 6월"/>
      <sheetName val="2011. 7월"/>
      <sheetName val="2011. 8월"/>
      <sheetName val="2011. 9월"/>
      <sheetName val="2011. 10월"/>
      <sheetName val="2011. 11월"/>
      <sheetName val="2011. 12월"/>
    </sheetNames>
    <sheetDataSet>
      <sheetData sheetId="0">
        <row r="17">
          <cell r="B17">
            <v>24.5</v>
          </cell>
          <cell r="C17">
            <v>62.400000000000006</v>
          </cell>
          <cell r="D17">
            <v>38.700000000000003</v>
          </cell>
          <cell r="E17">
            <v>65.375</v>
          </cell>
          <cell r="F17">
            <v>22.213000000000001</v>
          </cell>
          <cell r="G17">
            <v>2.8239999999999998</v>
          </cell>
          <cell r="H17">
            <v>4000</v>
          </cell>
          <cell r="I17">
            <v>24.5</v>
          </cell>
          <cell r="J17">
            <v>1.9999999999999998</v>
          </cell>
          <cell r="K17">
            <v>3.7249999999999996</v>
          </cell>
          <cell r="L17">
            <v>1.85</v>
          </cell>
          <cell r="M17">
            <v>4.5569999999999995</v>
          </cell>
          <cell r="N17">
            <v>0.4325</v>
          </cell>
        </row>
        <row r="18">
          <cell r="B18">
            <v>46.6</v>
          </cell>
          <cell r="C18">
            <v>101.25999999999999</v>
          </cell>
          <cell r="D18">
            <v>83.72</v>
          </cell>
          <cell r="E18">
            <v>92.64</v>
          </cell>
          <cell r="F18">
            <v>30.674999999999997</v>
          </cell>
          <cell r="G18">
            <v>4.1760000000000002</v>
          </cell>
          <cell r="H18">
            <v>13000</v>
          </cell>
          <cell r="I18">
            <v>46.6</v>
          </cell>
          <cell r="J18">
            <v>5.2250000000000005</v>
          </cell>
          <cell r="K18">
            <v>8.3600000000000012</v>
          </cell>
          <cell r="L18">
            <v>8.9499999999999993</v>
          </cell>
          <cell r="M18">
            <v>9.5616000000000003</v>
          </cell>
          <cell r="N18">
            <v>1.4456</v>
          </cell>
        </row>
        <row r="19">
          <cell r="B19">
            <v>35.766666666666666</v>
          </cell>
          <cell r="C19">
            <v>85.537916666666661</v>
          </cell>
          <cell r="D19">
            <v>67.805000000000007</v>
          </cell>
          <cell r="E19">
            <v>84.58541666666666</v>
          </cell>
          <cell r="F19">
            <v>27.974141666666664</v>
          </cell>
          <cell r="G19">
            <v>3.3359000000000001</v>
          </cell>
          <cell r="H19">
            <v>7000</v>
          </cell>
          <cell r="I19">
            <v>35.766666666666666</v>
          </cell>
          <cell r="J19">
            <v>3.8566666666666674</v>
          </cell>
          <cell r="K19">
            <v>6.3416666666666677</v>
          </cell>
          <cell r="L19">
            <v>5.2833333333333341</v>
          </cell>
          <cell r="M19">
            <v>7.2138583333333335</v>
          </cell>
          <cell r="N19">
            <v>0.76412499999999994</v>
          </cell>
        </row>
      </sheetData>
      <sheetData sheetId="1" refreshError="1"/>
      <sheetData sheetId="2">
        <row r="36">
          <cell r="B36">
            <v>30</v>
          </cell>
          <cell r="C36">
            <v>74.7</v>
          </cell>
          <cell r="D36">
            <v>35.4</v>
          </cell>
          <cell r="E36">
            <v>81</v>
          </cell>
          <cell r="F36">
            <v>26.448</v>
          </cell>
          <cell r="G36">
            <v>2.4</v>
          </cell>
          <cell r="H36">
            <v>5200</v>
          </cell>
          <cell r="I36">
            <v>30</v>
          </cell>
          <cell r="J36">
            <v>4.3</v>
          </cell>
          <cell r="K36">
            <v>5.3</v>
          </cell>
          <cell r="L36">
            <v>6.2</v>
          </cell>
          <cell r="M36">
            <v>5.5540000000000003</v>
          </cell>
          <cell r="N36">
            <v>0.66</v>
          </cell>
        </row>
        <row r="37">
          <cell r="B37">
            <v>35</v>
          </cell>
          <cell r="C37">
            <v>89.2</v>
          </cell>
          <cell r="D37">
            <v>43.1</v>
          </cell>
          <cell r="E37">
            <v>98</v>
          </cell>
          <cell r="F37">
            <v>29.28</v>
          </cell>
          <cell r="G37">
            <v>3.96</v>
          </cell>
          <cell r="H37">
            <v>7300</v>
          </cell>
          <cell r="I37">
            <v>35</v>
          </cell>
          <cell r="J37">
            <v>5.9</v>
          </cell>
          <cell r="K37">
            <v>6.7</v>
          </cell>
          <cell r="L37">
            <v>9.3000000000000007</v>
          </cell>
          <cell r="M37">
            <v>7.32</v>
          </cell>
          <cell r="N37">
            <v>1.0920000000000001</v>
          </cell>
        </row>
        <row r="38">
          <cell r="B38">
            <v>33</v>
          </cell>
          <cell r="C38">
            <v>83.149999999999991</v>
          </cell>
          <cell r="D38">
            <v>38.700000000000003</v>
          </cell>
          <cell r="E38">
            <v>89.5</v>
          </cell>
          <cell r="F38">
            <v>27.866999999999997</v>
          </cell>
          <cell r="G38">
            <v>3.2880000000000003</v>
          </cell>
          <cell r="H38">
            <v>6000</v>
          </cell>
          <cell r="I38">
            <v>33</v>
          </cell>
          <cell r="J38">
            <v>5.2250000000000005</v>
          </cell>
          <cell r="K38">
            <v>5.9250000000000007</v>
          </cell>
          <cell r="L38">
            <v>7.75</v>
          </cell>
          <cell r="M38">
            <v>6.5964999999999998</v>
          </cell>
          <cell r="N38">
            <v>0.92100000000000004</v>
          </cell>
        </row>
      </sheetData>
      <sheetData sheetId="3">
        <row r="36">
          <cell r="B36">
            <v>28</v>
          </cell>
          <cell r="C36">
            <v>51.2</v>
          </cell>
          <cell r="D36">
            <v>41.6</v>
          </cell>
          <cell r="E36">
            <v>70</v>
          </cell>
          <cell r="F36">
            <v>28.86</v>
          </cell>
          <cell r="G36">
            <v>3.1920000000000002</v>
          </cell>
          <cell r="H36">
            <v>4100</v>
          </cell>
          <cell r="I36">
            <v>28</v>
          </cell>
          <cell r="J36">
            <v>3.7</v>
          </cell>
          <cell r="K36">
            <v>5.4</v>
          </cell>
          <cell r="L36">
            <v>8.1999999999999993</v>
          </cell>
          <cell r="M36">
            <v>7.2480000000000002</v>
          </cell>
          <cell r="N36">
            <v>1.008</v>
          </cell>
        </row>
        <row r="37">
          <cell r="B37">
            <v>36</v>
          </cell>
          <cell r="C37">
            <v>79.8</v>
          </cell>
          <cell r="D37">
            <v>55.2</v>
          </cell>
          <cell r="E37">
            <v>87</v>
          </cell>
          <cell r="F37">
            <v>33.36</v>
          </cell>
          <cell r="G37">
            <v>3.8639999999999999</v>
          </cell>
          <cell r="H37">
            <v>5500</v>
          </cell>
          <cell r="I37">
            <v>36</v>
          </cell>
          <cell r="J37">
            <v>5.6</v>
          </cell>
          <cell r="K37">
            <v>9.5</v>
          </cell>
          <cell r="L37">
            <v>9.8000000000000007</v>
          </cell>
          <cell r="M37">
            <v>8.2080000000000002</v>
          </cell>
          <cell r="N37">
            <v>1.464</v>
          </cell>
        </row>
        <row r="38">
          <cell r="B38">
            <v>30.75</v>
          </cell>
          <cell r="C38">
            <v>62.400000000000006</v>
          </cell>
          <cell r="D38">
            <v>45.8</v>
          </cell>
          <cell r="E38">
            <v>80.5</v>
          </cell>
          <cell r="F38">
            <v>30.674999999999997</v>
          </cell>
          <cell r="G38">
            <v>3.6419999999999999</v>
          </cell>
          <cell r="H38">
            <v>5000</v>
          </cell>
          <cell r="I38">
            <v>30.75</v>
          </cell>
          <cell r="J38">
            <v>4.5999999999999996</v>
          </cell>
          <cell r="K38">
            <v>6.7750000000000004</v>
          </cell>
          <cell r="L38">
            <v>8.9499999999999993</v>
          </cell>
          <cell r="M38">
            <v>7.7579999999999991</v>
          </cell>
          <cell r="N38">
            <v>1.1880000000000002</v>
          </cell>
        </row>
      </sheetData>
      <sheetData sheetId="4">
        <row r="36">
          <cell r="B36">
            <v>30</v>
          </cell>
          <cell r="C36">
            <v>51.8</v>
          </cell>
          <cell r="D36">
            <v>43.5</v>
          </cell>
          <cell r="E36">
            <v>59.3</v>
          </cell>
          <cell r="F36">
            <v>20.22</v>
          </cell>
          <cell r="G36">
            <v>3.6</v>
          </cell>
          <cell r="H36">
            <v>4000</v>
          </cell>
          <cell r="I36">
            <v>30</v>
          </cell>
          <cell r="J36">
            <v>4.0999999999999996</v>
          </cell>
          <cell r="K36">
            <v>7.2</v>
          </cell>
          <cell r="L36">
            <v>4</v>
          </cell>
          <cell r="M36">
            <v>7.8479999999999999</v>
          </cell>
          <cell r="N36">
            <v>1.0720000000000001</v>
          </cell>
        </row>
        <row r="37">
          <cell r="B37">
            <v>52</v>
          </cell>
          <cell r="C37">
            <v>84</v>
          </cell>
          <cell r="D37">
            <v>71.099999999999994</v>
          </cell>
          <cell r="E37">
            <v>97</v>
          </cell>
          <cell r="F37">
            <v>30.48</v>
          </cell>
          <cell r="G37">
            <v>4.8719999999999999</v>
          </cell>
          <cell r="H37">
            <v>4300</v>
          </cell>
          <cell r="I37">
            <v>52</v>
          </cell>
          <cell r="J37">
            <v>5.2</v>
          </cell>
          <cell r="K37">
            <v>9.1999999999999993</v>
          </cell>
          <cell r="L37">
            <v>9</v>
          </cell>
          <cell r="M37">
            <v>14.256</v>
          </cell>
          <cell r="N37">
            <v>1.86</v>
          </cell>
        </row>
        <row r="38">
          <cell r="B38">
            <v>41.2</v>
          </cell>
          <cell r="C38">
            <v>65.52</v>
          </cell>
          <cell r="D38">
            <v>55.379999999999995</v>
          </cell>
          <cell r="E38">
            <v>82.12</v>
          </cell>
          <cell r="F38">
            <v>25.927199999999999</v>
          </cell>
          <cell r="G38">
            <v>4.1760000000000002</v>
          </cell>
          <cell r="H38">
            <v>4000</v>
          </cell>
          <cell r="I38">
            <v>41.2</v>
          </cell>
          <cell r="J38">
            <v>4.7</v>
          </cell>
          <cell r="K38">
            <v>8.3600000000000012</v>
          </cell>
          <cell r="L38">
            <v>6.6</v>
          </cell>
          <cell r="M38">
            <v>9.5616000000000003</v>
          </cell>
          <cell r="N38">
            <v>1.4456</v>
          </cell>
        </row>
      </sheetData>
      <sheetData sheetId="5">
        <row r="36">
          <cell r="B36">
            <v>40</v>
          </cell>
          <cell r="C36">
            <v>54.3</v>
          </cell>
          <cell r="D36">
            <v>44.1</v>
          </cell>
          <cell r="E36">
            <v>56.5</v>
          </cell>
          <cell r="F36">
            <v>24.66</v>
          </cell>
          <cell r="G36">
            <v>3.1920000000000002</v>
          </cell>
          <cell r="H36">
            <v>5000</v>
          </cell>
          <cell r="I36">
            <v>40</v>
          </cell>
          <cell r="J36">
            <v>1.8</v>
          </cell>
          <cell r="K36">
            <v>3.7</v>
          </cell>
          <cell r="L36">
            <v>2.2000000000000002</v>
          </cell>
          <cell r="M36">
            <v>3.24</v>
          </cell>
          <cell r="N36">
            <v>0.34100000000000003</v>
          </cell>
        </row>
        <row r="37">
          <cell r="B37">
            <v>50</v>
          </cell>
          <cell r="C37">
            <v>71.7</v>
          </cell>
          <cell r="D37">
            <v>58.6</v>
          </cell>
          <cell r="E37">
            <v>75</v>
          </cell>
          <cell r="F37">
            <v>28.98</v>
          </cell>
          <cell r="G37">
            <v>3.4079999999999999</v>
          </cell>
          <cell r="H37">
            <v>6000</v>
          </cell>
          <cell r="I37">
            <v>50</v>
          </cell>
          <cell r="J37">
            <v>3.2</v>
          </cell>
          <cell r="K37">
            <v>5.8</v>
          </cell>
          <cell r="L37">
            <v>3.5</v>
          </cell>
          <cell r="M37">
            <v>7.1280000000000001</v>
          </cell>
          <cell r="N37">
            <v>0.72</v>
          </cell>
        </row>
        <row r="38">
          <cell r="B38">
            <v>46.5</v>
          </cell>
          <cell r="C38">
            <v>63.125</v>
          </cell>
          <cell r="D38">
            <v>51.375</v>
          </cell>
          <cell r="E38">
            <v>65.375</v>
          </cell>
          <cell r="F38">
            <v>27.224999999999998</v>
          </cell>
          <cell r="G38">
            <v>3.282</v>
          </cell>
          <cell r="H38">
            <v>5000</v>
          </cell>
          <cell r="I38">
            <v>46.5</v>
          </cell>
          <cell r="J38">
            <v>2.5500000000000003</v>
          </cell>
          <cell r="K38">
            <v>4.7</v>
          </cell>
          <cell r="L38">
            <v>2.8</v>
          </cell>
          <cell r="M38">
            <v>5.0280000000000005</v>
          </cell>
          <cell r="N38">
            <v>0.51274999999999993</v>
          </cell>
        </row>
      </sheetData>
      <sheetData sheetId="6">
        <row r="36">
          <cell r="B36">
            <v>36</v>
          </cell>
          <cell r="C36">
            <v>86.1</v>
          </cell>
          <cell r="D36">
            <v>69</v>
          </cell>
          <cell r="E36">
            <v>75</v>
          </cell>
          <cell r="F36">
            <v>24.06</v>
          </cell>
          <cell r="G36">
            <v>2.976</v>
          </cell>
          <cell r="H36">
            <v>10000</v>
          </cell>
          <cell r="I36">
            <v>36</v>
          </cell>
          <cell r="J36">
            <v>1.8</v>
          </cell>
          <cell r="K36">
            <v>3.3</v>
          </cell>
          <cell r="L36">
            <v>1</v>
          </cell>
          <cell r="M36">
            <v>4.2720000000000002</v>
          </cell>
          <cell r="N36">
            <v>0.36499999999999999</v>
          </cell>
        </row>
        <row r="37">
          <cell r="B37">
            <v>42</v>
          </cell>
          <cell r="C37">
            <v>110.1</v>
          </cell>
          <cell r="D37">
            <v>88.7</v>
          </cell>
          <cell r="E37">
            <v>93.8</v>
          </cell>
          <cell r="F37">
            <v>29.166</v>
          </cell>
          <cell r="G37">
            <v>3.5760000000000001</v>
          </cell>
          <cell r="H37">
            <v>15000</v>
          </cell>
          <cell r="I37">
            <v>42</v>
          </cell>
          <cell r="J37">
            <v>2.4</v>
          </cell>
          <cell r="K37">
            <v>4.5</v>
          </cell>
          <cell r="L37">
            <v>3</v>
          </cell>
          <cell r="M37">
            <v>4.8959999999999999</v>
          </cell>
          <cell r="N37">
            <v>0.53900000000000003</v>
          </cell>
        </row>
        <row r="38">
          <cell r="B38">
            <v>39.25</v>
          </cell>
          <cell r="C38">
            <v>95.474999999999994</v>
          </cell>
          <cell r="D38">
            <v>77.125</v>
          </cell>
          <cell r="E38">
            <v>84.2</v>
          </cell>
          <cell r="F38">
            <v>26.926500000000001</v>
          </cell>
          <cell r="G38">
            <v>3.3139999999999996</v>
          </cell>
          <cell r="H38">
            <v>13000</v>
          </cell>
          <cell r="I38">
            <v>39.25</v>
          </cell>
          <cell r="J38">
            <v>1.9999999999999998</v>
          </cell>
          <cell r="K38">
            <v>3.7249999999999996</v>
          </cell>
          <cell r="L38">
            <v>1.85</v>
          </cell>
          <cell r="M38">
            <v>4.5569999999999995</v>
          </cell>
          <cell r="N38">
            <v>0.4325</v>
          </cell>
        </row>
      </sheetData>
      <sheetData sheetId="7">
        <row r="36">
          <cell r="B36">
            <v>43</v>
          </cell>
          <cell r="C36">
            <v>50</v>
          </cell>
          <cell r="D36">
            <v>41.8</v>
          </cell>
          <cell r="E36">
            <v>59</v>
          </cell>
          <cell r="F36">
            <v>10.56</v>
          </cell>
          <cell r="G36">
            <v>1.546</v>
          </cell>
          <cell r="H36">
            <v>8000</v>
          </cell>
          <cell r="I36">
            <v>43</v>
          </cell>
          <cell r="J36">
            <v>3.3</v>
          </cell>
          <cell r="K36">
            <v>5.5</v>
          </cell>
          <cell r="L36">
            <v>2.8</v>
          </cell>
          <cell r="M36">
            <v>5.5439999999999996</v>
          </cell>
          <cell r="N36">
            <v>0.6</v>
          </cell>
        </row>
        <row r="37">
          <cell r="B37">
            <v>55</v>
          </cell>
          <cell r="C37">
            <v>104.4</v>
          </cell>
          <cell r="D37">
            <v>85.5</v>
          </cell>
          <cell r="E37">
            <v>99</v>
          </cell>
          <cell r="F37">
            <v>31.38</v>
          </cell>
          <cell r="G37">
            <v>3.9359999999999999</v>
          </cell>
          <cell r="H37">
            <v>15500</v>
          </cell>
          <cell r="I37">
            <v>55</v>
          </cell>
          <cell r="J37">
            <v>4.3</v>
          </cell>
          <cell r="K37">
            <v>7.4</v>
          </cell>
          <cell r="L37">
            <v>8.6</v>
          </cell>
          <cell r="M37">
            <v>7.5839999999999996</v>
          </cell>
          <cell r="N37">
            <v>1.056</v>
          </cell>
        </row>
        <row r="38">
          <cell r="B38">
            <v>46.6</v>
          </cell>
          <cell r="C38">
            <v>86.58</v>
          </cell>
          <cell r="D38">
            <v>71.64</v>
          </cell>
          <cell r="E38">
            <v>86.8</v>
          </cell>
          <cell r="F38">
            <v>25.2</v>
          </cell>
          <cell r="G38">
            <v>3.3091999999999997</v>
          </cell>
          <cell r="H38">
            <v>12000</v>
          </cell>
          <cell r="I38">
            <v>46.6</v>
          </cell>
          <cell r="J38">
            <v>3.72</v>
          </cell>
          <cell r="K38">
            <v>6.3400000000000007</v>
          </cell>
          <cell r="L38">
            <v>6.4</v>
          </cell>
          <cell r="M38">
            <v>6.7727999999999993</v>
          </cell>
          <cell r="N38">
            <v>0.8448</v>
          </cell>
        </row>
      </sheetData>
      <sheetData sheetId="8">
        <row r="36">
          <cell r="B36">
            <v>37</v>
          </cell>
          <cell r="C36">
            <v>66.599999999999994</v>
          </cell>
          <cell r="D36">
            <v>55.5</v>
          </cell>
          <cell r="E36">
            <v>66</v>
          </cell>
          <cell r="F36">
            <v>16.62</v>
          </cell>
          <cell r="G36">
            <v>2.3519999999999999</v>
          </cell>
          <cell r="H36">
            <v>9000</v>
          </cell>
          <cell r="I36">
            <v>37</v>
          </cell>
          <cell r="J36">
            <v>3</v>
          </cell>
          <cell r="K36">
            <v>5.0999999999999996</v>
          </cell>
          <cell r="L36">
            <v>4.5999999999999996</v>
          </cell>
          <cell r="M36">
            <v>7.2480000000000002</v>
          </cell>
          <cell r="N36">
            <v>0.65300000000000002</v>
          </cell>
        </row>
        <row r="37">
          <cell r="B37">
            <v>50</v>
          </cell>
          <cell r="C37">
            <v>101.1</v>
          </cell>
          <cell r="D37">
            <v>83.4</v>
          </cell>
          <cell r="E37">
            <v>95</v>
          </cell>
          <cell r="F37">
            <v>29.28</v>
          </cell>
          <cell r="G37">
            <v>3.456</v>
          </cell>
          <cell r="H37">
            <v>10500</v>
          </cell>
          <cell r="I37">
            <v>50</v>
          </cell>
          <cell r="J37">
            <v>3.7</v>
          </cell>
          <cell r="K37">
            <v>6.2</v>
          </cell>
          <cell r="L37">
            <v>5.8</v>
          </cell>
          <cell r="M37">
            <v>7.8</v>
          </cell>
          <cell r="N37">
            <v>0.77600000000000002</v>
          </cell>
        </row>
        <row r="38">
          <cell r="B38">
            <v>43.5</v>
          </cell>
          <cell r="C38">
            <v>79.674999999999997</v>
          </cell>
          <cell r="D38">
            <v>65.800000000000011</v>
          </cell>
          <cell r="E38">
            <v>75.75</v>
          </cell>
          <cell r="F38">
            <v>22.213000000000001</v>
          </cell>
          <cell r="G38">
            <v>2.8239999999999998</v>
          </cell>
          <cell r="H38">
            <v>10000</v>
          </cell>
          <cell r="I38">
            <v>43.5</v>
          </cell>
          <cell r="J38">
            <v>3.2750000000000004</v>
          </cell>
          <cell r="K38">
            <v>5.5749999999999993</v>
          </cell>
          <cell r="L38">
            <v>5.3000000000000007</v>
          </cell>
          <cell r="M38">
            <v>7.6260000000000003</v>
          </cell>
          <cell r="N38">
            <v>0.73375000000000001</v>
          </cell>
        </row>
      </sheetData>
      <sheetData sheetId="9">
        <row r="36">
          <cell r="B36">
            <v>34</v>
          </cell>
          <cell r="C36">
            <v>89.1</v>
          </cell>
          <cell r="D36">
            <v>74</v>
          </cell>
          <cell r="E36">
            <v>73.8</v>
          </cell>
          <cell r="F36">
            <v>28.44</v>
          </cell>
          <cell r="G36">
            <v>3.1920000000000002</v>
          </cell>
          <cell r="H36">
            <v>7000</v>
          </cell>
          <cell r="I36">
            <v>34</v>
          </cell>
          <cell r="J36">
            <v>3.2</v>
          </cell>
          <cell r="K36">
            <v>5.4</v>
          </cell>
          <cell r="L36">
            <v>4.2</v>
          </cell>
          <cell r="M36">
            <v>7.1280000000000001</v>
          </cell>
          <cell r="N36">
            <v>0.64300000000000002</v>
          </cell>
          <cell r="O36" t="str">
            <v>&lt;30</v>
          </cell>
        </row>
        <row r="37">
          <cell r="B37">
            <v>42</v>
          </cell>
          <cell r="C37">
            <v>113.1</v>
          </cell>
          <cell r="D37">
            <v>94.8</v>
          </cell>
          <cell r="E37">
            <v>97</v>
          </cell>
          <cell r="F37">
            <v>30.54</v>
          </cell>
          <cell r="G37">
            <v>3.984</v>
          </cell>
          <cell r="H37">
            <v>10500</v>
          </cell>
          <cell r="I37">
            <v>42</v>
          </cell>
          <cell r="J37">
            <v>4.0999999999999996</v>
          </cell>
          <cell r="K37">
            <v>7</v>
          </cell>
          <cell r="L37">
            <v>5</v>
          </cell>
          <cell r="M37">
            <v>8.6639999999999997</v>
          </cell>
          <cell r="N37">
            <v>0.69599999999999995</v>
          </cell>
          <cell r="O37" t="str">
            <v>&lt;30</v>
          </cell>
        </row>
        <row r="38">
          <cell r="B38">
            <v>37.6</v>
          </cell>
          <cell r="C38">
            <v>101.25999999999999</v>
          </cell>
          <cell r="D38">
            <v>83.72</v>
          </cell>
          <cell r="E38">
            <v>87.140000000000015</v>
          </cell>
          <cell r="F38">
            <v>29.904000000000003</v>
          </cell>
          <cell r="G38">
            <v>3.5951999999999997</v>
          </cell>
          <cell r="H38">
            <v>9000</v>
          </cell>
          <cell r="I38">
            <v>37.6</v>
          </cell>
          <cell r="J38">
            <v>3.6</v>
          </cell>
          <cell r="K38">
            <v>6.1599999999999993</v>
          </cell>
          <cell r="L38">
            <v>4.5199999999999996</v>
          </cell>
          <cell r="M38">
            <v>7.7376000000000005</v>
          </cell>
          <cell r="N38">
            <v>0.66579999999999995</v>
          </cell>
          <cell r="O38" t="str">
            <v>&lt;30</v>
          </cell>
        </row>
      </sheetData>
      <sheetData sheetId="10">
        <row r="35">
          <cell r="B35">
            <v>28</v>
          </cell>
          <cell r="C35">
            <v>86.7</v>
          </cell>
          <cell r="D35">
            <v>72</v>
          </cell>
          <cell r="E35">
            <v>82</v>
          </cell>
          <cell r="F35">
            <v>28.98</v>
          </cell>
          <cell r="G35">
            <v>2.7040000000000002</v>
          </cell>
          <cell r="H35">
            <v>5300</v>
          </cell>
          <cell r="I35">
            <v>28</v>
          </cell>
          <cell r="J35">
            <v>4.0999999999999996</v>
          </cell>
          <cell r="K35">
            <v>7</v>
          </cell>
          <cell r="L35">
            <v>3.6</v>
          </cell>
          <cell r="M35">
            <v>6.4320000000000004</v>
          </cell>
          <cell r="N35">
            <v>0.66400000000000003</v>
          </cell>
          <cell r="O35" t="str">
            <v>&lt;30</v>
          </cell>
        </row>
        <row r="36">
          <cell r="B36">
            <v>40</v>
          </cell>
          <cell r="C36">
            <v>104.1</v>
          </cell>
          <cell r="D36">
            <v>85.8</v>
          </cell>
          <cell r="E36">
            <v>98</v>
          </cell>
          <cell r="F36">
            <v>32.700000000000003</v>
          </cell>
          <cell r="G36">
            <v>3.3119999999999998</v>
          </cell>
          <cell r="H36">
            <v>7000</v>
          </cell>
          <cell r="I36">
            <v>40</v>
          </cell>
          <cell r="J36">
            <v>4.5</v>
          </cell>
          <cell r="K36">
            <v>7.6</v>
          </cell>
          <cell r="L36">
            <v>4.3</v>
          </cell>
          <cell r="M36">
            <v>8.76</v>
          </cell>
          <cell r="N36">
            <v>0.73</v>
          </cell>
          <cell r="O36" t="str">
            <v>&lt;30</v>
          </cell>
        </row>
        <row r="37">
          <cell r="B37">
            <v>33.25</v>
          </cell>
          <cell r="C37">
            <v>98.774999999999991</v>
          </cell>
          <cell r="D37">
            <v>81.75</v>
          </cell>
          <cell r="E37">
            <v>89.5</v>
          </cell>
          <cell r="F37">
            <v>30.164999999999999</v>
          </cell>
          <cell r="G37">
            <v>3.1120000000000001</v>
          </cell>
          <cell r="H37">
            <v>6000</v>
          </cell>
          <cell r="I37">
            <v>33.25</v>
          </cell>
          <cell r="J37">
            <v>4.2249999999999996</v>
          </cell>
          <cell r="K37">
            <v>7.2249999999999996</v>
          </cell>
          <cell r="L37">
            <v>4.1000000000000005</v>
          </cell>
          <cell r="M37">
            <v>7.3740000000000006</v>
          </cell>
          <cell r="N37">
            <v>0.69900000000000007</v>
          </cell>
          <cell r="O37" t="str">
            <v>&lt;30</v>
          </cell>
        </row>
      </sheetData>
      <sheetData sheetId="11">
        <row r="36">
          <cell r="B36">
            <v>20</v>
          </cell>
          <cell r="C36">
            <v>90.6</v>
          </cell>
          <cell r="D36">
            <v>74.8</v>
          </cell>
          <cell r="E36">
            <v>77.5</v>
          </cell>
          <cell r="F36">
            <v>27.48</v>
          </cell>
          <cell r="G36">
            <v>2.7519999999999998</v>
          </cell>
          <cell r="H36">
            <v>5000</v>
          </cell>
          <cell r="I36">
            <v>20</v>
          </cell>
          <cell r="J36">
            <v>4.0999999999999996</v>
          </cell>
          <cell r="K36">
            <v>7.1</v>
          </cell>
          <cell r="L36">
            <v>3</v>
          </cell>
          <cell r="M36">
            <v>8.3759999999999994</v>
          </cell>
          <cell r="N36">
            <v>0.51400000000000001</v>
          </cell>
          <cell r="O36" t="str">
            <v>&lt;30</v>
          </cell>
        </row>
        <row r="37">
          <cell r="B37">
            <v>28</v>
          </cell>
          <cell r="C37">
            <v>107.1</v>
          </cell>
          <cell r="D37">
            <v>88.8</v>
          </cell>
          <cell r="E37">
            <v>98</v>
          </cell>
          <cell r="F37">
            <v>30.84</v>
          </cell>
          <cell r="G37">
            <v>3.6720000000000002</v>
          </cell>
          <cell r="H37">
            <v>5500</v>
          </cell>
          <cell r="I37">
            <v>28</v>
          </cell>
          <cell r="J37">
            <v>4.5</v>
          </cell>
          <cell r="K37">
            <v>7.7</v>
          </cell>
          <cell r="L37">
            <v>4.5999999999999996</v>
          </cell>
          <cell r="M37">
            <v>9.2880000000000003</v>
          </cell>
          <cell r="N37">
            <v>0.63200000000000001</v>
          </cell>
          <cell r="O37" t="str">
            <v>&lt;30</v>
          </cell>
        </row>
        <row r="38">
          <cell r="B38">
            <v>24.5</v>
          </cell>
          <cell r="C38">
            <v>96.824999999999989</v>
          </cell>
          <cell r="D38">
            <v>80.2</v>
          </cell>
          <cell r="E38">
            <v>90.25</v>
          </cell>
          <cell r="F38">
            <v>29.290000000000003</v>
          </cell>
          <cell r="G38">
            <v>3.2800000000000002</v>
          </cell>
          <cell r="H38">
            <v>5000</v>
          </cell>
          <cell r="I38">
            <v>24.5</v>
          </cell>
          <cell r="J38">
            <v>4.3499999999999996</v>
          </cell>
          <cell r="K38">
            <v>7.45</v>
          </cell>
          <cell r="L38">
            <v>3.65</v>
          </cell>
          <cell r="M38">
            <v>8.6880000000000006</v>
          </cell>
          <cell r="N38">
            <v>0.58250000000000002</v>
          </cell>
          <cell r="O38" t="str">
            <v>&lt;30</v>
          </cell>
        </row>
      </sheetData>
      <sheetData sheetId="12">
        <row r="36">
          <cell r="B36">
            <v>23</v>
          </cell>
          <cell r="C36">
            <v>87.6</v>
          </cell>
          <cell r="D36">
            <v>73.099999999999994</v>
          </cell>
          <cell r="E36">
            <v>81.2</v>
          </cell>
          <cell r="F36">
            <v>26.94</v>
          </cell>
          <cell r="G36">
            <v>2.5760000000000001</v>
          </cell>
          <cell r="H36">
            <v>5000</v>
          </cell>
          <cell r="I36">
            <v>23</v>
          </cell>
          <cell r="J36">
            <v>3.6</v>
          </cell>
          <cell r="K36">
            <v>6.3</v>
          </cell>
          <cell r="L36">
            <v>4.8</v>
          </cell>
          <cell r="M36">
            <v>6.3120000000000003</v>
          </cell>
          <cell r="N36">
            <v>0.46800000000000003</v>
          </cell>
          <cell r="O36" t="str">
            <v>&lt;30</v>
          </cell>
        </row>
        <row r="37">
          <cell r="B37">
            <v>31</v>
          </cell>
          <cell r="C37">
            <v>109.5</v>
          </cell>
          <cell r="D37">
            <v>90.8</v>
          </cell>
          <cell r="E37">
            <v>99</v>
          </cell>
          <cell r="F37">
            <v>32.799999999999997</v>
          </cell>
          <cell r="G37">
            <v>3.6480000000000001</v>
          </cell>
          <cell r="H37">
            <v>7000</v>
          </cell>
          <cell r="I37">
            <v>31</v>
          </cell>
          <cell r="J37">
            <v>4.2</v>
          </cell>
          <cell r="K37">
            <v>7.3</v>
          </cell>
          <cell r="L37">
            <v>6.8</v>
          </cell>
          <cell r="M37">
            <v>8.4</v>
          </cell>
          <cell r="N37">
            <v>0.68400000000000005</v>
          </cell>
          <cell r="O37" t="str">
            <v>&lt;30</v>
          </cell>
        </row>
        <row r="38">
          <cell r="B38">
            <v>26.8</v>
          </cell>
          <cell r="C38">
            <v>98.02000000000001</v>
          </cell>
          <cell r="D38">
            <v>81.820000000000007</v>
          </cell>
          <cell r="E38">
            <v>92.64</v>
          </cell>
          <cell r="F38">
            <v>29.652000000000005</v>
          </cell>
          <cell r="G38">
            <v>3.1743999999999999</v>
          </cell>
          <cell r="H38">
            <v>6000</v>
          </cell>
          <cell r="I38">
            <v>26.8</v>
          </cell>
          <cell r="J38">
            <v>3.96</v>
          </cell>
          <cell r="K38">
            <v>6.839999999999999</v>
          </cell>
          <cell r="L38">
            <v>5.78</v>
          </cell>
          <cell r="M38">
            <v>7.2767999999999997</v>
          </cell>
          <cell r="N38">
            <v>0.55679999999999996</v>
          </cell>
          <cell r="O38" t="str">
            <v>&lt;30</v>
          </cell>
        </row>
      </sheetData>
      <sheetData sheetId="13">
        <row r="36">
          <cell r="B36">
            <v>23</v>
          </cell>
          <cell r="C36">
            <v>92.4</v>
          </cell>
          <cell r="D36">
            <v>77.2</v>
          </cell>
          <cell r="E36">
            <v>85.9</v>
          </cell>
          <cell r="F36">
            <v>28.5</v>
          </cell>
          <cell r="G36">
            <v>2.9279999999999999</v>
          </cell>
          <cell r="H36">
            <v>6000</v>
          </cell>
          <cell r="I36">
            <v>23</v>
          </cell>
          <cell r="J36">
            <v>3.8</v>
          </cell>
          <cell r="K36">
            <v>6.6</v>
          </cell>
          <cell r="L36">
            <v>5.6</v>
          </cell>
          <cell r="M36">
            <v>7.1040000000000001</v>
          </cell>
          <cell r="N36">
            <v>0.54600000000000004</v>
          </cell>
          <cell r="O36" t="str">
            <v>&lt;30</v>
          </cell>
        </row>
        <row r="37">
          <cell r="B37">
            <v>29</v>
          </cell>
          <cell r="C37">
            <v>98.8</v>
          </cell>
          <cell r="D37">
            <v>83.2</v>
          </cell>
          <cell r="E37">
            <v>95</v>
          </cell>
          <cell r="F37">
            <v>32.58</v>
          </cell>
          <cell r="G37">
            <v>3.1440000000000001</v>
          </cell>
          <cell r="H37">
            <v>7000</v>
          </cell>
          <cell r="I37">
            <v>29</v>
          </cell>
          <cell r="J37">
            <v>4.2</v>
          </cell>
          <cell r="K37">
            <v>7.3</v>
          </cell>
          <cell r="L37">
            <v>5.8</v>
          </cell>
          <cell r="M37">
            <v>7.8</v>
          </cell>
          <cell r="N37">
            <v>0.624</v>
          </cell>
          <cell r="O37" t="str">
            <v>&lt;30</v>
          </cell>
        </row>
        <row r="38">
          <cell r="B38">
            <v>26.25</v>
          </cell>
          <cell r="C38">
            <v>95.65</v>
          </cell>
          <cell r="D38">
            <v>80.350000000000009</v>
          </cell>
          <cell r="E38">
            <v>91.25</v>
          </cell>
          <cell r="F38">
            <v>30.645</v>
          </cell>
          <cell r="G38">
            <v>3.0340000000000003</v>
          </cell>
          <cell r="H38">
            <v>6000</v>
          </cell>
          <cell r="I38">
            <v>26.25</v>
          </cell>
          <cell r="J38">
            <v>4.0750000000000002</v>
          </cell>
          <cell r="K38">
            <v>7.0250000000000004</v>
          </cell>
          <cell r="L38">
            <v>5.6999999999999993</v>
          </cell>
          <cell r="M38">
            <v>7.59</v>
          </cell>
          <cell r="N38">
            <v>0.58699999999999997</v>
          </cell>
          <cell r="O38" t="str">
            <v>&lt;30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총괄"/>
      <sheetName val="고사리(텃말)"/>
      <sheetName val="2011. 1월"/>
      <sheetName val="2011. 2월"/>
      <sheetName val="2011. 3월"/>
      <sheetName val="2011. 4월"/>
      <sheetName val="2011. 5월"/>
      <sheetName val="2011. 6월"/>
      <sheetName val="2011. 7월"/>
      <sheetName val="2011. 8월"/>
      <sheetName val="2011. 9월"/>
      <sheetName val="2011. 10월"/>
      <sheetName val="2011. 11월"/>
      <sheetName val="2011. 12월"/>
    </sheetNames>
    <sheetDataSet>
      <sheetData sheetId="0">
        <row r="17">
          <cell r="B17">
            <v>55.75</v>
          </cell>
          <cell r="C17">
            <v>32.449999999999996</v>
          </cell>
          <cell r="D17">
            <v>48</v>
          </cell>
          <cell r="E17">
            <v>75</v>
          </cell>
          <cell r="F17">
            <v>19.347000000000001</v>
          </cell>
          <cell r="G17">
            <v>2.3925000000000001</v>
          </cell>
          <cell r="H17">
            <v>23000</v>
          </cell>
          <cell r="I17">
            <v>55.75</v>
          </cell>
          <cell r="J17">
            <v>2.0999999999999996</v>
          </cell>
          <cell r="K17">
            <v>3.7</v>
          </cell>
          <cell r="L17">
            <v>1.4000000000000001</v>
          </cell>
          <cell r="M17">
            <v>4.08</v>
          </cell>
          <cell r="N17">
            <v>0.41125</v>
          </cell>
        </row>
        <row r="18">
          <cell r="B18">
            <v>109.6</v>
          </cell>
          <cell r="C18">
            <v>110.6</v>
          </cell>
          <cell r="D18">
            <v>89.539999999999992</v>
          </cell>
          <cell r="E18">
            <v>99.1</v>
          </cell>
          <cell r="F18">
            <v>30.164999999999999</v>
          </cell>
          <cell r="G18">
            <v>4.3008000000000006</v>
          </cell>
          <cell r="H18">
            <v>34000</v>
          </cell>
          <cell r="I18">
            <v>109</v>
          </cell>
          <cell r="J18">
            <v>5.3199999999999994</v>
          </cell>
          <cell r="K18">
            <v>8.18</v>
          </cell>
          <cell r="L18">
            <v>8.4499999999999993</v>
          </cell>
          <cell r="M18">
            <v>10.188000000000001</v>
          </cell>
          <cell r="N18">
            <v>1.3376000000000001</v>
          </cell>
        </row>
        <row r="19">
          <cell r="B19">
            <v>79.604166666666671</v>
          </cell>
          <cell r="C19">
            <v>85.301249999999996</v>
          </cell>
          <cell r="D19">
            <v>73.444583333333341</v>
          </cell>
          <cell r="E19">
            <v>87.199583333333337</v>
          </cell>
          <cell r="F19">
            <v>26.687041666666669</v>
          </cell>
          <cell r="G19">
            <v>3.3931500000000003</v>
          </cell>
          <cell r="H19">
            <v>27000</v>
          </cell>
          <cell r="I19">
            <v>79.554166666666674</v>
          </cell>
          <cell r="J19">
            <v>3.7379166666666657</v>
          </cell>
          <cell r="K19">
            <v>6.2141666666666664</v>
          </cell>
          <cell r="L19">
            <v>4.8412499999999996</v>
          </cell>
          <cell r="M19">
            <v>8.0292833333333338</v>
          </cell>
          <cell r="N19">
            <v>0.83163749999999992</v>
          </cell>
        </row>
      </sheetData>
      <sheetData sheetId="1" refreshError="1"/>
      <sheetData sheetId="2">
        <row r="36">
          <cell r="B36">
            <v>80</v>
          </cell>
          <cell r="C36">
            <v>29.9</v>
          </cell>
          <cell r="D36">
            <v>51</v>
          </cell>
          <cell r="E36">
            <v>68</v>
          </cell>
          <cell r="F36">
            <v>18.911999999999999</v>
          </cell>
          <cell r="G36">
            <v>1.782</v>
          </cell>
          <cell r="H36">
            <v>23000</v>
          </cell>
          <cell r="I36">
            <v>80</v>
          </cell>
          <cell r="J36">
            <v>4.5</v>
          </cell>
          <cell r="K36">
            <v>7.1</v>
          </cell>
          <cell r="L36">
            <v>4.8</v>
          </cell>
          <cell r="M36">
            <v>9.3119999999999994</v>
          </cell>
          <cell r="N36">
            <v>1.056</v>
          </cell>
        </row>
        <row r="37">
          <cell r="B37">
            <v>86</v>
          </cell>
          <cell r="C37">
            <v>36.4</v>
          </cell>
          <cell r="D37">
            <v>57.5</v>
          </cell>
          <cell r="E37">
            <v>82</v>
          </cell>
          <cell r="F37">
            <v>20.256</v>
          </cell>
          <cell r="G37">
            <v>3.8879999999999999</v>
          </cell>
          <cell r="H37">
            <v>27500</v>
          </cell>
          <cell r="I37">
            <v>86</v>
          </cell>
          <cell r="J37">
            <v>5.5</v>
          </cell>
          <cell r="K37">
            <v>8</v>
          </cell>
          <cell r="L37">
            <v>8.6</v>
          </cell>
          <cell r="M37">
            <v>10.728</v>
          </cell>
          <cell r="N37">
            <v>1.3080000000000001</v>
          </cell>
        </row>
        <row r="38">
          <cell r="B38">
            <v>83.25</v>
          </cell>
          <cell r="C38">
            <v>32.449999999999996</v>
          </cell>
          <cell r="D38">
            <v>53.575000000000003</v>
          </cell>
          <cell r="E38">
            <v>75</v>
          </cell>
          <cell r="F38">
            <v>19.347000000000001</v>
          </cell>
          <cell r="G38">
            <v>2.3925000000000001</v>
          </cell>
          <cell r="H38">
            <v>25000</v>
          </cell>
          <cell r="I38">
            <v>83.25</v>
          </cell>
          <cell r="J38">
            <v>5.0750000000000002</v>
          </cell>
          <cell r="K38">
            <v>7.4499999999999993</v>
          </cell>
          <cell r="L38">
            <v>6.7750000000000004</v>
          </cell>
          <cell r="M38">
            <v>10.188000000000001</v>
          </cell>
          <cell r="N38">
            <v>1.1760000000000002</v>
          </cell>
        </row>
      </sheetData>
      <sheetData sheetId="3">
        <row r="36">
          <cell r="B36">
            <v>79</v>
          </cell>
          <cell r="C36">
            <v>24.2</v>
          </cell>
          <cell r="D36">
            <v>41.3</v>
          </cell>
          <cell r="E36">
            <v>80</v>
          </cell>
          <cell r="F36">
            <v>20.928000000000001</v>
          </cell>
          <cell r="G36">
            <v>3.6240000000000001</v>
          </cell>
          <cell r="H36">
            <v>22500</v>
          </cell>
          <cell r="I36">
            <v>79</v>
          </cell>
          <cell r="J36">
            <v>3.5</v>
          </cell>
          <cell r="K36">
            <v>5.3</v>
          </cell>
          <cell r="L36">
            <v>7.8</v>
          </cell>
          <cell r="M36">
            <v>7.5119999999999996</v>
          </cell>
          <cell r="N36">
            <v>0.96</v>
          </cell>
        </row>
        <row r="37">
          <cell r="B37">
            <v>84</v>
          </cell>
          <cell r="C37">
            <v>61.8</v>
          </cell>
          <cell r="D37">
            <v>55.5</v>
          </cell>
          <cell r="E37">
            <v>92</v>
          </cell>
          <cell r="F37">
            <v>30.48</v>
          </cell>
          <cell r="G37">
            <v>4.6319999999999997</v>
          </cell>
          <cell r="H37">
            <v>23500</v>
          </cell>
          <cell r="I37">
            <v>84</v>
          </cell>
          <cell r="J37">
            <v>5</v>
          </cell>
          <cell r="K37">
            <v>8.4</v>
          </cell>
          <cell r="L37">
            <v>9.1999999999999993</v>
          </cell>
          <cell r="M37">
            <v>7.92</v>
          </cell>
          <cell r="N37">
            <v>1.3919999999999999</v>
          </cell>
        </row>
        <row r="38">
          <cell r="B38">
            <v>82</v>
          </cell>
          <cell r="C38">
            <v>46.7</v>
          </cell>
          <cell r="D38">
            <v>48</v>
          </cell>
          <cell r="E38">
            <v>86</v>
          </cell>
          <cell r="F38">
            <v>27.192000000000004</v>
          </cell>
          <cell r="G38">
            <v>3.948</v>
          </cell>
          <cell r="H38">
            <v>23000</v>
          </cell>
          <cell r="I38">
            <v>82</v>
          </cell>
          <cell r="J38">
            <v>4.25</v>
          </cell>
          <cell r="K38">
            <v>6.2249999999999996</v>
          </cell>
          <cell r="L38">
            <v>8.4499999999999993</v>
          </cell>
          <cell r="M38">
            <v>7.7460000000000004</v>
          </cell>
          <cell r="N38">
            <v>1.17</v>
          </cell>
        </row>
      </sheetData>
      <sheetData sheetId="4">
        <row r="36">
          <cell r="B36">
            <v>68</v>
          </cell>
          <cell r="C36">
            <v>61.4</v>
          </cell>
          <cell r="D36">
            <v>50.5</v>
          </cell>
          <cell r="E36">
            <v>73.3</v>
          </cell>
          <cell r="F36">
            <v>20.591999999999999</v>
          </cell>
          <cell r="G36">
            <v>3.7919999999999998</v>
          </cell>
          <cell r="H36">
            <v>21000</v>
          </cell>
          <cell r="I36">
            <v>68</v>
          </cell>
          <cell r="J36">
            <v>4.3</v>
          </cell>
          <cell r="K36">
            <v>7.2</v>
          </cell>
          <cell r="L36">
            <v>5.4</v>
          </cell>
          <cell r="M36">
            <v>7.1280000000000001</v>
          </cell>
          <cell r="N36">
            <v>1.056</v>
          </cell>
        </row>
        <row r="37">
          <cell r="B37">
            <v>82</v>
          </cell>
          <cell r="C37">
            <v>68.2</v>
          </cell>
          <cell r="D37">
            <v>56.9</v>
          </cell>
          <cell r="E37">
            <v>98</v>
          </cell>
          <cell r="F37">
            <v>32.64</v>
          </cell>
          <cell r="G37">
            <v>4.8719999999999999</v>
          </cell>
          <cell r="H37">
            <v>35000</v>
          </cell>
          <cell r="I37">
            <v>82</v>
          </cell>
          <cell r="J37">
            <v>6.3</v>
          </cell>
          <cell r="K37">
            <v>9.6999999999999993</v>
          </cell>
          <cell r="L37">
            <v>7.4</v>
          </cell>
          <cell r="M37">
            <v>9.36</v>
          </cell>
          <cell r="N37">
            <v>1.6919999999999999</v>
          </cell>
        </row>
        <row r="38">
          <cell r="B38">
            <v>76.599999999999994</v>
          </cell>
          <cell r="C38">
            <v>64.599999999999994</v>
          </cell>
          <cell r="D38">
            <v>53.5</v>
          </cell>
          <cell r="E38">
            <v>84.460000000000008</v>
          </cell>
          <cell r="F38">
            <v>27.182400000000001</v>
          </cell>
          <cell r="G38">
            <v>4.3008000000000006</v>
          </cell>
          <cell r="H38">
            <v>27000</v>
          </cell>
          <cell r="I38">
            <v>76.599999999999994</v>
          </cell>
          <cell r="J38">
            <v>5.3199999999999994</v>
          </cell>
          <cell r="K38">
            <v>8.18</v>
          </cell>
          <cell r="L38">
            <v>6.56</v>
          </cell>
          <cell r="M38">
            <v>8.1984000000000012</v>
          </cell>
          <cell r="N38">
            <v>1.3376000000000001</v>
          </cell>
        </row>
      </sheetData>
      <sheetData sheetId="5">
        <row r="36">
          <cell r="B36">
            <v>50</v>
          </cell>
          <cell r="C36">
            <v>60</v>
          </cell>
          <cell r="D36">
            <v>48</v>
          </cell>
          <cell r="E36">
            <v>70</v>
          </cell>
          <cell r="F36">
            <v>23.088000000000001</v>
          </cell>
          <cell r="G36">
            <v>3.1920000000000002</v>
          </cell>
          <cell r="H36">
            <v>32000</v>
          </cell>
          <cell r="I36">
            <v>50</v>
          </cell>
          <cell r="J36">
            <v>2</v>
          </cell>
          <cell r="K36">
            <v>3.4</v>
          </cell>
          <cell r="L36">
            <v>1.8</v>
          </cell>
          <cell r="M36">
            <v>3.1440000000000001</v>
          </cell>
          <cell r="N36">
            <v>0.437</v>
          </cell>
        </row>
        <row r="37">
          <cell r="B37">
            <v>67</v>
          </cell>
          <cell r="C37">
            <v>66.5</v>
          </cell>
          <cell r="D37">
            <v>55.1</v>
          </cell>
          <cell r="E37">
            <v>83</v>
          </cell>
          <cell r="F37">
            <v>28.38</v>
          </cell>
          <cell r="G37">
            <v>3.6720000000000002</v>
          </cell>
          <cell r="H37">
            <v>35500</v>
          </cell>
          <cell r="I37">
            <v>67</v>
          </cell>
          <cell r="J37">
            <v>3</v>
          </cell>
          <cell r="K37">
            <v>5.6</v>
          </cell>
          <cell r="L37">
            <v>4</v>
          </cell>
          <cell r="M37">
            <v>7.968</v>
          </cell>
          <cell r="N37">
            <v>0.72799999999999998</v>
          </cell>
        </row>
        <row r="38">
          <cell r="B38">
            <v>55.75</v>
          </cell>
          <cell r="C38">
            <v>63.25</v>
          </cell>
          <cell r="D38">
            <v>51.625</v>
          </cell>
          <cell r="E38">
            <v>77.5</v>
          </cell>
          <cell r="F38">
            <v>26.306999999999995</v>
          </cell>
          <cell r="G38">
            <v>3.3420000000000001</v>
          </cell>
          <cell r="H38">
            <v>34000</v>
          </cell>
          <cell r="I38">
            <v>55.75</v>
          </cell>
          <cell r="J38">
            <v>2.4</v>
          </cell>
          <cell r="K38">
            <v>4.3999999999999995</v>
          </cell>
          <cell r="L38">
            <v>2.6750000000000003</v>
          </cell>
          <cell r="M38">
            <v>5.1790000000000003</v>
          </cell>
          <cell r="N38">
            <v>0.55874999999999997</v>
          </cell>
        </row>
      </sheetData>
      <sheetData sheetId="6">
        <row r="36">
          <cell r="B36">
            <v>56</v>
          </cell>
          <cell r="C36">
            <v>95.1</v>
          </cell>
          <cell r="D36">
            <v>79.7</v>
          </cell>
          <cell r="E36">
            <v>80</v>
          </cell>
          <cell r="F36">
            <v>24.96</v>
          </cell>
          <cell r="G36">
            <v>2.976</v>
          </cell>
          <cell r="H36">
            <v>25000</v>
          </cell>
          <cell r="I36">
            <v>56</v>
          </cell>
          <cell r="J36">
            <v>1.9</v>
          </cell>
          <cell r="K36">
            <v>3</v>
          </cell>
          <cell r="L36">
            <v>1.2</v>
          </cell>
          <cell r="M36">
            <v>3.1440000000000001</v>
          </cell>
          <cell r="N36">
            <v>0.29599999999999999</v>
          </cell>
        </row>
        <row r="37">
          <cell r="B37">
            <v>66</v>
          </cell>
          <cell r="C37">
            <v>109.5</v>
          </cell>
          <cell r="D37">
            <v>90.2</v>
          </cell>
          <cell r="E37">
            <v>118</v>
          </cell>
          <cell r="F37">
            <v>30.4</v>
          </cell>
          <cell r="G37">
            <v>4.1280000000000001</v>
          </cell>
          <cell r="H37">
            <v>30000</v>
          </cell>
          <cell r="I37">
            <v>66</v>
          </cell>
          <cell r="J37">
            <v>2.2999999999999998</v>
          </cell>
          <cell r="K37">
            <v>4.2</v>
          </cell>
          <cell r="L37">
            <v>1.8</v>
          </cell>
          <cell r="M37">
            <v>4.9320000000000004</v>
          </cell>
          <cell r="N37">
            <v>0.48499999999999999</v>
          </cell>
        </row>
        <row r="38">
          <cell r="B38">
            <v>60</v>
          </cell>
          <cell r="C38">
            <v>102.22499999999999</v>
          </cell>
          <cell r="D38">
            <v>84.674999999999997</v>
          </cell>
          <cell r="E38">
            <v>93.775000000000006</v>
          </cell>
          <cell r="F38">
            <v>27.79</v>
          </cell>
          <cell r="G38">
            <v>3.4060000000000001</v>
          </cell>
          <cell r="H38">
            <v>28000</v>
          </cell>
          <cell r="I38">
            <v>60</v>
          </cell>
          <cell r="J38">
            <v>2.0999999999999996</v>
          </cell>
          <cell r="K38">
            <v>3.7</v>
          </cell>
          <cell r="L38">
            <v>1.4000000000000001</v>
          </cell>
          <cell r="M38">
            <v>4.08</v>
          </cell>
          <cell r="N38">
            <v>0.41125</v>
          </cell>
        </row>
      </sheetData>
      <sheetData sheetId="7">
        <row r="36">
          <cell r="B36">
            <v>68</v>
          </cell>
          <cell r="C36">
            <v>66.599999999999994</v>
          </cell>
          <cell r="D36">
            <v>54.2</v>
          </cell>
          <cell r="E36">
            <v>59</v>
          </cell>
          <cell r="F36">
            <v>11.327999999999999</v>
          </cell>
          <cell r="G36">
            <v>2.16</v>
          </cell>
          <cell r="H36">
            <v>23000</v>
          </cell>
          <cell r="I36">
            <v>68</v>
          </cell>
          <cell r="J36">
            <v>2</v>
          </cell>
          <cell r="K36">
            <v>4.3</v>
          </cell>
          <cell r="L36">
            <v>2.4</v>
          </cell>
          <cell r="M36">
            <v>4.7759999999999998</v>
          </cell>
          <cell r="N36">
            <v>0.72</v>
          </cell>
        </row>
        <row r="37">
          <cell r="B37">
            <v>86</v>
          </cell>
          <cell r="C37">
            <v>142.19999999999999</v>
          </cell>
          <cell r="D37">
            <v>102.5</v>
          </cell>
          <cell r="E37">
            <v>105.9</v>
          </cell>
          <cell r="F37">
            <v>31.68</v>
          </cell>
          <cell r="G37">
            <v>4.5599999999999996</v>
          </cell>
          <cell r="H37">
            <v>27500</v>
          </cell>
          <cell r="I37">
            <v>86</v>
          </cell>
          <cell r="J37">
            <v>3.9</v>
          </cell>
          <cell r="K37">
            <v>6.9</v>
          </cell>
          <cell r="L37">
            <v>5.4</v>
          </cell>
          <cell r="M37">
            <v>9.1199999999999992</v>
          </cell>
          <cell r="N37">
            <v>1.224</v>
          </cell>
        </row>
        <row r="38">
          <cell r="B38">
            <v>73.8</v>
          </cell>
          <cell r="C38">
            <v>110.6</v>
          </cell>
          <cell r="D38">
            <v>89.059999999999988</v>
          </cell>
          <cell r="E38">
            <v>89.38</v>
          </cell>
          <cell r="F38">
            <v>26.4176</v>
          </cell>
          <cell r="G38">
            <v>3.7296</v>
          </cell>
          <cell r="H38">
            <v>25000</v>
          </cell>
          <cell r="I38">
            <v>73.8</v>
          </cell>
          <cell r="J38">
            <v>3.2</v>
          </cell>
          <cell r="K38">
            <v>5.7799999999999994</v>
          </cell>
          <cell r="L38">
            <v>4.2</v>
          </cell>
          <cell r="M38">
            <v>7.7855999999999996</v>
          </cell>
          <cell r="N38">
            <v>0.91600000000000004</v>
          </cell>
        </row>
      </sheetData>
      <sheetData sheetId="8">
        <row r="36">
          <cell r="B36">
            <v>64</v>
          </cell>
          <cell r="C36">
            <v>73.099999999999994</v>
          </cell>
          <cell r="D36">
            <v>60.2</v>
          </cell>
          <cell r="E36">
            <v>61</v>
          </cell>
          <cell r="F36">
            <v>15.51</v>
          </cell>
          <cell r="G36">
            <v>2.2799999999999998</v>
          </cell>
          <cell r="H36">
            <v>22500</v>
          </cell>
          <cell r="I36">
            <v>64</v>
          </cell>
          <cell r="J36">
            <v>3</v>
          </cell>
          <cell r="K36">
            <v>5.0999999999999996</v>
          </cell>
          <cell r="L36">
            <v>3.2</v>
          </cell>
          <cell r="M36">
            <v>8.952</v>
          </cell>
          <cell r="N36">
            <v>0.76800000000000002</v>
          </cell>
        </row>
        <row r="37">
          <cell r="B37">
            <v>84</v>
          </cell>
          <cell r="C37">
            <v>110.1</v>
          </cell>
          <cell r="D37">
            <v>90.2</v>
          </cell>
          <cell r="E37">
            <v>90</v>
          </cell>
          <cell r="F37">
            <v>29.28</v>
          </cell>
          <cell r="G37">
            <v>3.6484000000000001</v>
          </cell>
          <cell r="H37">
            <v>25000</v>
          </cell>
          <cell r="I37">
            <v>84</v>
          </cell>
          <cell r="J37">
            <v>3.6</v>
          </cell>
          <cell r="K37">
            <v>6.2</v>
          </cell>
          <cell r="L37">
            <v>6.6</v>
          </cell>
          <cell r="M37">
            <v>10.007999999999999</v>
          </cell>
          <cell r="N37">
            <v>0.93600000000000005</v>
          </cell>
        </row>
        <row r="38">
          <cell r="B38">
            <v>74.5</v>
          </cell>
          <cell r="C38">
            <v>87.4</v>
          </cell>
          <cell r="D38">
            <v>71.900000000000006</v>
          </cell>
          <cell r="E38">
            <v>77.25</v>
          </cell>
          <cell r="F38">
            <v>21.037500000000001</v>
          </cell>
          <cell r="G38">
            <v>2.9020999999999999</v>
          </cell>
          <cell r="H38">
            <v>24000</v>
          </cell>
          <cell r="I38">
            <v>74.5</v>
          </cell>
          <cell r="J38">
            <v>3.2250000000000001</v>
          </cell>
          <cell r="K38">
            <v>5.55</v>
          </cell>
          <cell r="L38">
            <v>4.4499999999999993</v>
          </cell>
          <cell r="M38">
            <v>9.3059999999999992</v>
          </cell>
          <cell r="N38">
            <v>0.85375000000000001</v>
          </cell>
        </row>
      </sheetData>
      <sheetData sheetId="9">
        <row r="36">
          <cell r="B36">
            <v>66</v>
          </cell>
          <cell r="C36">
            <v>102</v>
          </cell>
          <cell r="D36">
            <v>85.6</v>
          </cell>
          <cell r="E36">
            <v>86</v>
          </cell>
          <cell r="F36">
            <v>26.46</v>
          </cell>
          <cell r="G36">
            <v>3.3839999999999999</v>
          </cell>
          <cell r="H36">
            <v>21000</v>
          </cell>
          <cell r="I36">
            <v>66</v>
          </cell>
          <cell r="J36">
            <v>3.1</v>
          </cell>
          <cell r="K36">
            <v>5.5</v>
          </cell>
          <cell r="L36">
            <v>3.4</v>
          </cell>
          <cell r="M36">
            <v>8.8320000000000007</v>
          </cell>
          <cell r="N36">
            <v>0.61</v>
          </cell>
          <cell r="O36" t="str">
            <v>&lt;30</v>
          </cell>
        </row>
        <row r="37">
          <cell r="B37">
            <v>75</v>
          </cell>
          <cell r="C37">
            <v>110.1</v>
          </cell>
          <cell r="D37">
            <v>91.5</v>
          </cell>
          <cell r="E37">
            <v>98</v>
          </cell>
          <cell r="F37">
            <v>31.92</v>
          </cell>
          <cell r="G37">
            <v>3.8879999999999999</v>
          </cell>
          <cell r="H37">
            <v>28500</v>
          </cell>
          <cell r="I37">
            <v>75</v>
          </cell>
          <cell r="J37">
            <v>4.3</v>
          </cell>
          <cell r="K37">
            <v>7.4</v>
          </cell>
          <cell r="L37">
            <v>5</v>
          </cell>
          <cell r="M37">
            <v>9.2639999999999993</v>
          </cell>
          <cell r="N37">
            <v>0.81599999999999995</v>
          </cell>
          <cell r="O37" t="str">
            <v>&lt;30</v>
          </cell>
        </row>
        <row r="38">
          <cell r="B38">
            <v>70</v>
          </cell>
          <cell r="C38">
            <v>107.22</v>
          </cell>
          <cell r="D38">
            <v>89.539999999999992</v>
          </cell>
          <cell r="E38">
            <v>89.56</v>
          </cell>
          <cell r="F38">
            <v>29.592000000000002</v>
          </cell>
          <cell r="G38">
            <v>3.7007999999999996</v>
          </cell>
          <cell r="H38">
            <v>26000</v>
          </cell>
          <cell r="I38">
            <v>70</v>
          </cell>
          <cell r="J38">
            <v>3.7399999999999998</v>
          </cell>
          <cell r="K38">
            <v>6.4799999999999995</v>
          </cell>
          <cell r="L38">
            <v>4.12</v>
          </cell>
          <cell r="M38">
            <v>9.115199999999998</v>
          </cell>
          <cell r="N38">
            <v>0.74259999999999993</v>
          </cell>
          <cell r="O38" t="str">
            <v>&lt;30</v>
          </cell>
        </row>
      </sheetData>
      <sheetData sheetId="10">
        <row r="35">
          <cell r="B35">
            <v>69</v>
          </cell>
          <cell r="C35">
            <v>96.6</v>
          </cell>
          <cell r="D35">
            <v>80</v>
          </cell>
          <cell r="E35">
            <v>84</v>
          </cell>
          <cell r="F35">
            <v>29.16</v>
          </cell>
          <cell r="G35">
            <v>0.38400000000000001</v>
          </cell>
          <cell r="H35">
            <v>27000</v>
          </cell>
          <cell r="I35">
            <v>69</v>
          </cell>
          <cell r="J35">
            <v>3.7</v>
          </cell>
          <cell r="K35">
            <v>6.3</v>
          </cell>
          <cell r="L35">
            <v>3.4</v>
          </cell>
          <cell r="M35">
            <v>8.3040000000000003</v>
          </cell>
          <cell r="N35">
            <v>0.73599999999999999</v>
          </cell>
          <cell r="O35" t="str">
            <v>&lt;30</v>
          </cell>
        </row>
        <row r="36">
          <cell r="B36">
            <v>82</v>
          </cell>
          <cell r="C36">
            <v>107.7</v>
          </cell>
          <cell r="D36">
            <v>90.2</v>
          </cell>
          <cell r="E36">
            <v>98</v>
          </cell>
          <cell r="F36">
            <v>31.56</v>
          </cell>
          <cell r="G36">
            <v>3.96</v>
          </cell>
          <cell r="H36">
            <v>28000</v>
          </cell>
          <cell r="I36">
            <v>82</v>
          </cell>
          <cell r="J36">
            <v>4.5</v>
          </cell>
          <cell r="K36">
            <v>7.7</v>
          </cell>
          <cell r="L36">
            <v>4.5999999999999996</v>
          </cell>
          <cell r="M36">
            <v>9.1440000000000001</v>
          </cell>
          <cell r="N36">
            <v>0.98899999999999999</v>
          </cell>
          <cell r="O36" t="str">
            <v>&lt;30</v>
          </cell>
        </row>
        <row r="37">
          <cell r="B37">
            <v>75</v>
          </cell>
          <cell r="C37">
            <v>103.875</v>
          </cell>
          <cell r="D37">
            <v>86.35</v>
          </cell>
          <cell r="E37">
            <v>89.75</v>
          </cell>
          <cell r="F37">
            <v>30.164999999999999</v>
          </cell>
          <cell r="G37">
            <v>2.952</v>
          </cell>
          <cell r="H37">
            <v>28000</v>
          </cell>
          <cell r="I37">
            <v>75</v>
          </cell>
          <cell r="J37">
            <v>4.05</v>
          </cell>
          <cell r="K37">
            <v>6.95</v>
          </cell>
          <cell r="L37">
            <v>4.0750000000000002</v>
          </cell>
          <cell r="M37">
            <v>8.85</v>
          </cell>
          <cell r="N37">
            <v>0.87224999999999997</v>
          </cell>
          <cell r="O37" t="str">
            <v>&lt;30</v>
          </cell>
        </row>
      </sheetData>
      <sheetData sheetId="11">
        <row r="36">
          <cell r="B36">
            <v>91</v>
          </cell>
          <cell r="C36">
            <v>97.2</v>
          </cell>
          <cell r="D36">
            <v>80.599999999999994</v>
          </cell>
          <cell r="E36">
            <v>85</v>
          </cell>
          <cell r="F36">
            <v>28.14</v>
          </cell>
          <cell r="G36">
            <v>3.048</v>
          </cell>
          <cell r="H36">
            <v>28000</v>
          </cell>
          <cell r="I36">
            <v>91</v>
          </cell>
          <cell r="J36">
            <v>3.3</v>
          </cell>
          <cell r="K36">
            <v>5.7</v>
          </cell>
          <cell r="L36">
            <v>4</v>
          </cell>
          <cell r="M36">
            <v>8.3759999999999994</v>
          </cell>
          <cell r="N36">
            <v>0.72799999999999998</v>
          </cell>
          <cell r="O36" t="str">
            <v>&lt;30</v>
          </cell>
        </row>
        <row r="37">
          <cell r="B37">
            <v>106</v>
          </cell>
          <cell r="C37">
            <v>110.1</v>
          </cell>
          <cell r="D37">
            <v>90.2</v>
          </cell>
          <cell r="E37">
            <v>118</v>
          </cell>
          <cell r="F37">
            <v>30.3</v>
          </cell>
          <cell r="G37">
            <v>3.8639999999999999</v>
          </cell>
          <cell r="H37">
            <v>29500</v>
          </cell>
          <cell r="I37">
            <v>106</v>
          </cell>
          <cell r="J37">
            <v>4.0999999999999996</v>
          </cell>
          <cell r="K37">
            <v>7.1</v>
          </cell>
          <cell r="L37">
            <v>4.8</v>
          </cell>
          <cell r="M37">
            <v>9.4320000000000004</v>
          </cell>
          <cell r="N37">
            <v>0.88800000000000001</v>
          </cell>
          <cell r="O37" t="str">
            <v>&lt;30</v>
          </cell>
        </row>
        <row r="38">
          <cell r="B38">
            <v>98.5</v>
          </cell>
          <cell r="C38">
            <v>104.1</v>
          </cell>
          <cell r="D38">
            <v>85.9</v>
          </cell>
          <cell r="E38">
            <v>99.1</v>
          </cell>
          <cell r="F38">
            <v>29.594999999999999</v>
          </cell>
          <cell r="G38">
            <v>3.54</v>
          </cell>
          <cell r="H38">
            <v>28000</v>
          </cell>
          <cell r="I38">
            <v>98.5</v>
          </cell>
          <cell r="J38">
            <v>3.6999999999999997</v>
          </cell>
          <cell r="K38">
            <v>6.4</v>
          </cell>
          <cell r="L38">
            <v>4.3</v>
          </cell>
          <cell r="M38">
            <v>8.9160000000000004</v>
          </cell>
          <cell r="N38">
            <v>0.79800000000000004</v>
          </cell>
          <cell r="O38" t="str">
            <v>&lt;30</v>
          </cell>
        </row>
      </sheetData>
      <sheetData sheetId="12">
        <row r="36">
          <cell r="B36">
            <v>106</v>
          </cell>
          <cell r="C36">
            <v>94.8</v>
          </cell>
          <cell r="D36">
            <v>78</v>
          </cell>
          <cell r="E36">
            <v>86</v>
          </cell>
          <cell r="F36">
            <v>26.34</v>
          </cell>
          <cell r="G36">
            <v>2.9039999999999999</v>
          </cell>
          <cell r="H36">
            <v>23000</v>
          </cell>
          <cell r="I36">
            <v>103</v>
          </cell>
          <cell r="J36">
            <v>4.0999999999999996</v>
          </cell>
          <cell r="K36">
            <v>7</v>
          </cell>
          <cell r="L36">
            <v>4.8</v>
          </cell>
          <cell r="M36">
            <v>9.1199999999999992</v>
          </cell>
          <cell r="N36">
            <v>0.52200000000000002</v>
          </cell>
          <cell r="O36" t="str">
            <v>&lt;30</v>
          </cell>
        </row>
        <row r="37">
          <cell r="B37">
            <v>113</v>
          </cell>
          <cell r="C37">
            <v>108.6</v>
          </cell>
          <cell r="D37">
            <v>90.2</v>
          </cell>
          <cell r="E37">
            <v>100</v>
          </cell>
          <cell r="F37">
            <v>31.12</v>
          </cell>
          <cell r="G37">
            <v>3.7440000000000002</v>
          </cell>
          <cell r="H37">
            <v>28000</v>
          </cell>
          <cell r="I37">
            <v>113</v>
          </cell>
          <cell r="J37">
            <v>4.2</v>
          </cell>
          <cell r="K37">
            <v>7.3</v>
          </cell>
          <cell r="L37">
            <v>6.2</v>
          </cell>
          <cell r="M37">
            <v>9.6240000000000006</v>
          </cell>
          <cell r="N37">
            <v>0.72</v>
          </cell>
          <cell r="O37" t="str">
            <v>&lt;30</v>
          </cell>
        </row>
        <row r="38">
          <cell r="B38">
            <v>109.6</v>
          </cell>
          <cell r="C38">
            <v>101.52000000000001</v>
          </cell>
          <cell r="D38">
            <v>83.96</v>
          </cell>
          <cell r="E38">
            <v>92.62</v>
          </cell>
          <cell r="F38">
            <v>28.943999999999999</v>
          </cell>
          <cell r="G38">
            <v>3.3840000000000003</v>
          </cell>
          <cell r="H38">
            <v>26000</v>
          </cell>
          <cell r="I38">
            <v>109</v>
          </cell>
          <cell r="J38">
            <v>4.1199999999999992</v>
          </cell>
          <cell r="K38">
            <v>7.08</v>
          </cell>
          <cell r="L38">
            <v>5.54</v>
          </cell>
          <cell r="M38">
            <v>9.3792000000000009</v>
          </cell>
          <cell r="N38">
            <v>0.60120000000000007</v>
          </cell>
          <cell r="O38" t="str">
            <v>&lt;30</v>
          </cell>
        </row>
      </sheetData>
      <sheetData sheetId="13">
        <row r="36">
          <cell r="B36">
            <v>89</v>
          </cell>
          <cell r="C36">
            <v>86.8</v>
          </cell>
          <cell r="D36">
            <v>72</v>
          </cell>
          <cell r="E36">
            <v>81.5</v>
          </cell>
          <cell r="F36">
            <v>23.04</v>
          </cell>
          <cell r="G36">
            <v>2.952</v>
          </cell>
          <cell r="H36">
            <v>23000</v>
          </cell>
          <cell r="I36">
            <v>89</v>
          </cell>
          <cell r="J36">
            <v>3.3</v>
          </cell>
          <cell r="K36">
            <v>5.8</v>
          </cell>
          <cell r="L36">
            <v>5.2</v>
          </cell>
          <cell r="M36">
            <v>6.3360000000000003</v>
          </cell>
          <cell r="N36">
            <v>0.44600000000000001</v>
          </cell>
          <cell r="O36" t="str">
            <v>&lt;30</v>
          </cell>
        </row>
        <row r="37">
          <cell r="B37">
            <v>105</v>
          </cell>
          <cell r="C37">
            <v>108.6</v>
          </cell>
          <cell r="D37">
            <v>90.2</v>
          </cell>
          <cell r="E37">
            <v>104.2</v>
          </cell>
          <cell r="F37">
            <v>30.72</v>
          </cell>
          <cell r="G37">
            <v>3.36</v>
          </cell>
          <cell r="H37">
            <v>24500</v>
          </cell>
          <cell r="I37">
            <v>105</v>
          </cell>
          <cell r="J37">
            <v>4</v>
          </cell>
          <cell r="K37">
            <v>6.9</v>
          </cell>
          <cell r="L37">
            <v>5.8</v>
          </cell>
          <cell r="M37">
            <v>8.952</v>
          </cell>
          <cell r="N37">
            <v>0.60499999999999998</v>
          </cell>
          <cell r="O37" t="str">
            <v>&lt;30</v>
          </cell>
        </row>
        <row r="38">
          <cell r="B38">
            <v>96.25</v>
          </cell>
          <cell r="C38">
            <v>99.674999999999997</v>
          </cell>
          <cell r="D38">
            <v>83.25</v>
          </cell>
          <cell r="E38">
            <v>92</v>
          </cell>
          <cell r="F38">
            <v>26.674999999999997</v>
          </cell>
          <cell r="G38">
            <v>3.12</v>
          </cell>
          <cell r="H38">
            <v>24000</v>
          </cell>
          <cell r="I38">
            <v>96.25</v>
          </cell>
          <cell r="J38">
            <v>3.6749999999999998</v>
          </cell>
          <cell r="K38">
            <v>6.375</v>
          </cell>
          <cell r="L38">
            <v>5.55</v>
          </cell>
          <cell r="M38">
            <v>7.6080000000000005</v>
          </cell>
          <cell r="N38">
            <v>0.54225000000000001</v>
          </cell>
          <cell r="O38" t="str">
            <v>&lt;30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총괄"/>
      <sheetName val="월학(송학동)"/>
      <sheetName val="2011. 1월"/>
      <sheetName val="2011. 2월"/>
      <sheetName val="2011. 3월"/>
      <sheetName val="2011. 4월"/>
      <sheetName val="2011. 5월"/>
      <sheetName val="2011. 6월"/>
      <sheetName val="2011. 7월"/>
      <sheetName val="2011. 8월"/>
      <sheetName val="2011. 9월"/>
      <sheetName val="2011. 10월"/>
      <sheetName val="2011. 11월"/>
      <sheetName val="2011. 12월"/>
    </sheetNames>
    <sheetDataSet>
      <sheetData sheetId="0">
        <row r="17">
          <cell r="B17">
            <v>73.75</v>
          </cell>
          <cell r="C17">
            <v>55.95</v>
          </cell>
          <cell r="D17">
            <v>42.75</v>
          </cell>
          <cell r="E17">
            <v>55.25</v>
          </cell>
          <cell r="F17">
            <v>24.452000000000002</v>
          </cell>
          <cell r="G17">
            <v>2.847</v>
          </cell>
          <cell r="H17">
            <v>13000</v>
          </cell>
          <cell r="I17">
            <v>73.75</v>
          </cell>
          <cell r="J17">
            <v>2.25</v>
          </cell>
          <cell r="K17">
            <v>3.8499999999999996</v>
          </cell>
          <cell r="L17">
            <v>0.65000000000000013</v>
          </cell>
          <cell r="M17">
            <v>4.8929999999999998</v>
          </cell>
          <cell r="N17">
            <v>0.39700000000000002</v>
          </cell>
        </row>
        <row r="18">
          <cell r="B18">
            <v>107.6</v>
          </cell>
          <cell r="C18">
            <v>320.2</v>
          </cell>
          <cell r="D18">
            <v>90.02000000000001</v>
          </cell>
          <cell r="E18">
            <v>92.3</v>
          </cell>
          <cell r="F18">
            <v>35.640000000000008</v>
          </cell>
          <cell r="G18">
            <v>4.0139999999999993</v>
          </cell>
          <cell r="H18">
            <v>26000</v>
          </cell>
          <cell r="I18">
            <v>107.6</v>
          </cell>
          <cell r="J18">
            <v>6.4</v>
          </cell>
          <cell r="K18">
            <v>8.625</v>
          </cell>
          <cell r="L18">
            <v>8.3000000000000007</v>
          </cell>
          <cell r="M18">
            <v>17.099999999999998</v>
          </cell>
          <cell r="N18">
            <v>1.4168000000000001</v>
          </cell>
        </row>
        <row r="19">
          <cell r="B19">
            <v>92.308333333333337</v>
          </cell>
          <cell r="C19">
            <v>106.93666666666667</v>
          </cell>
          <cell r="D19">
            <v>71.486666666666665</v>
          </cell>
          <cell r="E19">
            <v>76.738749999999996</v>
          </cell>
          <cell r="F19">
            <v>29.372333333333334</v>
          </cell>
          <cell r="G19">
            <v>3.3129166666666667</v>
          </cell>
          <cell r="H19">
            <v>18000</v>
          </cell>
          <cell r="I19">
            <v>92.308333333333337</v>
          </cell>
          <cell r="J19">
            <v>3.7491666666666661</v>
          </cell>
          <cell r="K19">
            <v>6.1645833333333329</v>
          </cell>
          <cell r="L19">
            <v>4.6987500000000013</v>
          </cell>
          <cell r="M19">
            <v>9.0931166666666652</v>
          </cell>
          <cell r="N19">
            <v>0.83229583333333335</v>
          </cell>
        </row>
      </sheetData>
      <sheetData sheetId="1" refreshError="1"/>
      <sheetData sheetId="2">
        <row r="36">
          <cell r="B36">
            <v>68</v>
          </cell>
          <cell r="C36">
            <v>72.900000000000006</v>
          </cell>
          <cell r="D36">
            <v>49.5</v>
          </cell>
          <cell r="E36">
            <v>44</v>
          </cell>
          <cell r="F36">
            <v>34.32</v>
          </cell>
          <cell r="G36">
            <v>3.24</v>
          </cell>
          <cell r="H36">
            <v>12000</v>
          </cell>
          <cell r="I36">
            <v>68</v>
          </cell>
          <cell r="J36">
            <v>5.8</v>
          </cell>
          <cell r="K36">
            <v>6.5</v>
          </cell>
          <cell r="L36">
            <v>3.8</v>
          </cell>
          <cell r="M36">
            <v>10.44</v>
          </cell>
          <cell r="N36">
            <v>1.056</v>
          </cell>
        </row>
        <row r="37">
          <cell r="B37">
            <v>80</v>
          </cell>
          <cell r="C37">
            <v>95.8</v>
          </cell>
          <cell r="D37">
            <v>75</v>
          </cell>
          <cell r="E37">
            <v>65</v>
          </cell>
          <cell r="F37">
            <v>37.200000000000003</v>
          </cell>
          <cell r="G37">
            <v>4.1520000000000001</v>
          </cell>
          <cell r="H37">
            <v>14000</v>
          </cell>
          <cell r="I37">
            <v>80</v>
          </cell>
          <cell r="J37">
            <v>7.1</v>
          </cell>
          <cell r="K37">
            <v>10.6</v>
          </cell>
          <cell r="L37">
            <v>8.3000000000000007</v>
          </cell>
          <cell r="M37">
            <v>15.407999999999999</v>
          </cell>
          <cell r="N37">
            <v>1.8360000000000001</v>
          </cell>
        </row>
        <row r="38">
          <cell r="B38">
            <v>73.75</v>
          </cell>
          <cell r="C38">
            <v>87.574999999999989</v>
          </cell>
          <cell r="D38">
            <v>59.4</v>
          </cell>
          <cell r="E38">
            <v>55.25</v>
          </cell>
          <cell r="F38">
            <v>35.640000000000008</v>
          </cell>
          <cell r="G38">
            <v>3.8519999999999999</v>
          </cell>
          <cell r="H38">
            <v>13000</v>
          </cell>
          <cell r="I38">
            <v>73.75</v>
          </cell>
          <cell r="J38">
            <v>6.4</v>
          </cell>
          <cell r="K38">
            <v>8.625</v>
          </cell>
          <cell r="L38">
            <v>5.9</v>
          </cell>
          <cell r="M38">
            <v>12.084</v>
          </cell>
          <cell r="N38">
            <v>1.2750000000000001</v>
          </cell>
        </row>
      </sheetData>
      <sheetData sheetId="3">
        <row r="36">
          <cell r="B36">
            <v>84</v>
          </cell>
          <cell r="C36">
            <v>51</v>
          </cell>
          <cell r="D36">
            <v>41.6</v>
          </cell>
          <cell r="E36">
            <v>59</v>
          </cell>
          <cell r="F36">
            <v>29.52</v>
          </cell>
          <cell r="G36">
            <v>3.8639999999999999</v>
          </cell>
          <cell r="H36">
            <v>12500</v>
          </cell>
          <cell r="I36">
            <v>84</v>
          </cell>
          <cell r="J36">
            <v>3.1</v>
          </cell>
          <cell r="K36">
            <v>5.2</v>
          </cell>
          <cell r="L36">
            <v>7.2</v>
          </cell>
          <cell r="M36">
            <v>15.648</v>
          </cell>
          <cell r="N36">
            <v>1.08</v>
          </cell>
        </row>
        <row r="37">
          <cell r="B37">
            <v>91</v>
          </cell>
          <cell r="C37">
            <v>69.599999999999994</v>
          </cell>
          <cell r="D37">
            <v>43.7</v>
          </cell>
          <cell r="E37">
            <v>64</v>
          </cell>
          <cell r="F37">
            <v>36.6</v>
          </cell>
          <cell r="G37">
            <v>4.1040000000000001</v>
          </cell>
          <cell r="H37">
            <v>15000</v>
          </cell>
          <cell r="I37">
            <v>91</v>
          </cell>
          <cell r="J37">
            <v>5</v>
          </cell>
          <cell r="K37">
            <v>6.2</v>
          </cell>
          <cell r="L37">
            <v>9.6</v>
          </cell>
          <cell r="M37">
            <v>18.239999999999998</v>
          </cell>
          <cell r="N37">
            <v>1.704</v>
          </cell>
        </row>
        <row r="38">
          <cell r="B38">
            <v>88.5</v>
          </cell>
          <cell r="C38">
            <v>55.95</v>
          </cell>
          <cell r="D38">
            <v>42.75</v>
          </cell>
          <cell r="E38">
            <v>61</v>
          </cell>
          <cell r="F38">
            <v>32.550000000000004</v>
          </cell>
          <cell r="G38">
            <v>4.0139999999999993</v>
          </cell>
          <cell r="H38">
            <v>14000</v>
          </cell>
          <cell r="I38">
            <v>88.5</v>
          </cell>
          <cell r="J38">
            <v>3.8249999999999997</v>
          </cell>
          <cell r="K38">
            <v>5.7750000000000004</v>
          </cell>
          <cell r="L38">
            <v>8.3000000000000007</v>
          </cell>
          <cell r="M38">
            <v>17.099999999999998</v>
          </cell>
          <cell r="N38">
            <v>1.2689999999999999</v>
          </cell>
        </row>
      </sheetData>
      <sheetData sheetId="4">
        <row r="36">
          <cell r="B36">
            <v>88</v>
          </cell>
          <cell r="C36">
            <v>54</v>
          </cell>
          <cell r="D36">
            <v>46.9</v>
          </cell>
          <cell r="E36">
            <v>53</v>
          </cell>
          <cell r="F36">
            <v>22.56</v>
          </cell>
          <cell r="G36">
            <v>3.048</v>
          </cell>
          <cell r="H36">
            <v>15500</v>
          </cell>
          <cell r="I36">
            <v>88</v>
          </cell>
          <cell r="J36">
            <v>4</v>
          </cell>
          <cell r="K36">
            <v>6.5</v>
          </cell>
          <cell r="L36">
            <v>2</v>
          </cell>
          <cell r="M36">
            <v>8.7840000000000007</v>
          </cell>
          <cell r="N36">
            <v>0.97599999999999998</v>
          </cell>
        </row>
        <row r="37">
          <cell r="B37">
            <v>110</v>
          </cell>
          <cell r="C37">
            <v>68.599999999999994</v>
          </cell>
          <cell r="D37">
            <v>58.1</v>
          </cell>
          <cell r="E37">
            <v>75</v>
          </cell>
          <cell r="F37">
            <v>31.2</v>
          </cell>
          <cell r="G37">
            <v>4.5359999999999996</v>
          </cell>
          <cell r="H37">
            <v>17000</v>
          </cell>
          <cell r="I37">
            <v>110</v>
          </cell>
          <cell r="J37">
            <v>6</v>
          </cell>
          <cell r="K37">
            <v>9.6999999999999993</v>
          </cell>
          <cell r="L37">
            <v>8.1999999999999993</v>
          </cell>
          <cell r="M37">
            <v>19.968</v>
          </cell>
          <cell r="N37">
            <v>1.8240000000000001</v>
          </cell>
        </row>
        <row r="38">
          <cell r="B38">
            <v>99.2</v>
          </cell>
          <cell r="C38">
            <v>61.94</v>
          </cell>
          <cell r="D38">
            <v>52.36</v>
          </cell>
          <cell r="E38">
            <v>66.260000000000005</v>
          </cell>
          <cell r="F38">
            <v>26.675999999999998</v>
          </cell>
          <cell r="G38">
            <v>3.5471999999999992</v>
          </cell>
          <cell r="H38">
            <v>16000</v>
          </cell>
          <cell r="I38">
            <v>99.2</v>
          </cell>
          <cell r="J38">
            <v>4.54</v>
          </cell>
          <cell r="K38">
            <v>7.5</v>
          </cell>
          <cell r="L38">
            <v>5.5600000000000005</v>
          </cell>
          <cell r="M38">
            <v>12.431999999999999</v>
          </cell>
          <cell r="N38">
            <v>1.4168000000000001</v>
          </cell>
        </row>
      </sheetData>
      <sheetData sheetId="5">
        <row r="36">
          <cell r="B36">
            <v>97</v>
          </cell>
          <cell r="C36">
            <v>68.8</v>
          </cell>
          <cell r="D36">
            <v>54.4</v>
          </cell>
          <cell r="E36">
            <v>63</v>
          </cell>
          <cell r="F36">
            <v>24.64</v>
          </cell>
          <cell r="G36">
            <v>3.0720000000000001</v>
          </cell>
          <cell r="H36">
            <v>15000</v>
          </cell>
          <cell r="I36">
            <v>97</v>
          </cell>
          <cell r="J36">
            <v>2.2999999999999998</v>
          </cell>
          <cell r="K36">
            <v>3.8</v>
          </cell>
          <cell r="L36">
            <v>2</v>
          </cell>
          <cell r="M36">
            <v>4.032</v>
          </cell>
          <cell r="N36">
            <v>0.41799999999999998</v>
          </cell>
        </row>
        <row r="37">
          <cell r="B37">
            <v>108</v>
          </cell>
          <cell r="C37">
            <v>77.099999999999994</v>
          </cell>
          <cell r="D37">
            <v>60.6</v>
          </cell>
          <cell r="E37">
            <v>79</v>
          </cell>
          <cell r="F37">
            <v>30.24</v>
          </cell>
          <cell r="G37">
            <v>3.6720000000000002</v>
          </cell>
          <cell r="H37">
            <v>16500</v>
          </cell>
          <cell r="I37">
            <v>108</v>
          </cell>
          <cell r="J37">
            <v>3.1</v>
          </cell>
          <cell r="K37">
            <v>6.2</v>
          </cell>
          <cell r="L37">
            <v>3.2</v>
          </cell>
          <cell r="M37">
            <v>7.5839999999999996</v>
          </cell>
          <cell r="N37">
            <v>0.63200000000000001</v>
          </cell>
        </row>
        <row r="38">
          <cell r="B38">
            <v>102.25</v>
          </cell>
          <cell r="C38">
            <v>71.775000000000006</v>
          </cell>
          <cell r="D38">
            <v>58</v>
          </cell>
          <cell r="E38">
            <v>69.674999999999997</v>
          </cell>
          <cell r="F38">
            <v>26.785</v>
          </cell>
          <cell r="G38">
            <v>3.2640000000000002</v>
          </cell>
          <cell r="H38">
            <v>16000</v>
          </cell>
          <cell r="I38">
            <v>102.25</v>
          </cell>
          <cell r="J38">
            <v>2.6749999999999998</v>
          </cell>
          <cell r="K38">
            <v>4.7250000000000005</v>
          </cell>
          <cell r="L38">
            <v>2.4500000000000002</v>
          </cell>
          <cell r="M38">
            <v>5.5579999999999998</v>
          </cell>
          <cell r="N38">
            <v>0.52249999999999996</v>
          </cell>
        </row>
      </sheetData>
      <sheetData sheetId="6">
        <row r="36">
          <cell r="B36">
            <v>94</v>
          </cell>
          <cell r="C36">
            <v>94.2</v>
          </cell>
          <cell r="D36">
            <v>63.9</v>
          </cell>
          <cell r="E36">
            <v>30.7</v>
          </cell>
          <cell r="F36">
            <v>25.92</v>
          </cell>
          <cell r="G36">
            <v>3</v>
          </cell>
          <cell r="H36">
            <v>20000</v>
          </cell>
          <cell r="I36">
            <v>94</v>
          </cell>
          <cell r="J36">
            <v>2.1</v>
          </cell>
          <cell r="K36">
            <v>3.1</v>
          </cell>
          <cell r="L36">
            <v>0.4</v>
          </cell>
          <cell r="M36">
            <v>4.2960000000000003</v>
          </cell>
          <cell r="N36">
            <v>0.32200000000000001</v>
          </cell>
        </row>
        <row r="37">
          <cell r="B37">
            <v>103</v>
          </cell>
          <cell r="C37">
            <v>979.6</v>
          </cell>
          <cell r="D37">
            <v>85.7</v>
          </cell>
          <cell r="E37">
            <v>85.9</v>
          </cell>
          <cell r="F37">
            <v>30.4</v>
          </cell>
          <cell r="G37">
            <v>4.08</v>
          </cell>
          <cell r="H37">
            <v>29000</v>
          </cell>
          <cell r="I37">
            <v>103</v>
          </cell>
          <cell r="J37">
            <v>2.4</v>
          </cell>
          <cell r="K37">
            <v>4.5999999999999996</v>
          </cell>
          <cell r="L37">
            <v>0.8</v>
          </cell>
          <cell r="M37">
            <v>5.952</v>
          </cell>
          <cell r="N37">
            <v>0.52800000000000002</v>
          </cell>
        </row>
        <row r="38">
          <cell r="B38">
            <v>99.75</v>
          </cell>
          <cell r="C38">
            <v>320.2</v>
          </cell>
          <cell r="D38">
            <v>77.099999999999994</v>
          </cell>
          <cell r="E38">
            <v>67.900000000000006</v>
          </cell>
          <cell r="F38">
            <v>28.684999999999999</v>
          </cell>
          <cell r="G38">
            <v>3.3479999999999999</v>
          </cell>
          <cell r="H38">
            <v>24000</v>
          </cell>
          <cell r="I38">
            <v>99.75</v>
          </cell>
          <cell r="J38">
            <v>2.25</v>
          </cell>
          <cell r="K38">
            <v>3.8499999999999996</v>
          </cell>
          <cell r="L38">
            <v>0.65000000000000013</v>
          </cell>
          <cell r="M38">
            <v>4.8929999999999998</v>
          </cell>
          <cell r="N38">
            <v>0.39700000000000002</v>
          </cell>
        </row>
      </sheetData>
      <sheetData sheetId="7">
        <row r="36">
          <cell r="B36">
            <v>101</v>
          </cell>
          <cell r="C36">
            <v>48.6</v>
          </cell>
          <cell r="D36">
            <v>40.5</v>
          </cell>
          <cell r="E36">
            <v>60</v>
          </cell>
          <cell r="F36">
            <v>12.2</v>
          </cell>
          <cell r="G36">
            <v>1.488</v>
          </cell>
          <cell r="H36">
            <v>21500</v>
          </cell>
          <cell r="I36">
            <v>101</v>
          </cell>
          <cell r="J36">
            <v>3.2</v>
          </cell>
          <cell r="K36">
            <v>5.7</v>
          </cell>
          <cell r="L36">
            <v>2.8</v>
          </cell>
          <cell r="M36">
            <v>6.24</v>
          </cell>
          <cell r="N36">
            <v>0.56399999999999995</v>
          </cell>
        </row>
        <row r="37">
          <cell r="B37">
            <v>113</v>
          </cell>
          <cell r="C37">
            <v>118.2</v>
          </cell>
          <cell r="D37">
            <v>97.8</v>
          </cell>
          <cell r="E37">
            <v>109</v>
          </cell>
          <cell r="F37">
            <v>34.32</v>
          </cell>
          <cell r="G37">
            <v>4.1040000000000001</v>
          </cell>
          <cell r="H37">
            <v>29000</v>
          </cell>
          <cell r="I37">
            <v>113</v>
          </cell>
          <cell r="J37">
            <v>4.5999999999999996</v>
          </cell>
          <cell r="K37">
            <v>7.7</v>
          </cell>
          <cell r="L37">
            <v>6.4</v>
          </cell>
          <cell r="M37">
            <v>8.1359999999999992</v>
          </cell>
          <cell r="N37">
            <v>0.75600000000000001</v>
          </cell>
        </row>
        <row r="38">
          <cell r="B38">
            <v>107.6</v>
          </cell>
          <cell r="C38">
            <v>90.52000000000001</v>
          </cell>
          <cell r="D38">
            <v>75.62</v>
          </cell>
          <cell r="E38">
            <v>87.52000000000001</v>
          </cell>
          <cell r="F38">
            <v>28.839999999999996</v>
          </cell>
          <cell r="G38">
            <v>3.1776</v>
          </cell>
          <cell r="H38">
            <v>26000</v>
          </cell>
          <cell r="I38">
            <v>107.6</v>
          </cell>
          <cell r="J38">
            <v>3.9799999999999995</v>
          </cell>
          <cell r="K38">
            <v>6.62</v>
          </cell>
          <cell r="L38">
            <v>4.8600000000000003</v>
          </cell>
          <cell r="M38">
            <v>7.5743999999999998</v>
          </cell>
          <cell r="N38">
            <v>0.62559999999999993</v>
          </cell>
        </row>
      </sheetData>
      <sheetData sheetId="8">
        <row r="36">
          <cell r="B36">
            <v>88</v>
          </cell>
          <cell r="C36">
            <v>69.2</v>
          </cell>
          <cell r="D36">
            <v>58.3</v>
          </cell>
          <cell r="E36">
            <v>61</v>
          </cell>
          <cell r="F36">
            <v>19.248000000000001</v>
          </cell>
          <cell r="G36">
            <v>2.004</v>
          </cell>
          <cell r="H36">
            <v>19000</v>
          </cell>
          <cell r="I36">
            <v>88</v>
          </cell>
          <cell r="J36">
            <v>3</v>
          </cell>
          <cell r="K36">
            <v>5.0999999999999996</v>
          </cell>
          <cell r="L36">
            <v>5</v>
          </cell>
          <cell r="M36">
            <v>5.2160000000000002</v>
          </cell>
          <cell r="N36">
            <v>0.52300000000000002</v>
          </cell>
        </row>
        <row r="37">
          <cell r="B37">
            <v>109</v>
          </cell>
          <cell r="C37">
            <v>116.4</v>
          </cell>
          <cell r="D37">
            <v>96.6</v>
          </cell>
          <cell r="E37">
            <v>104</v>
          </cell>
          <cell r="F37">
            <v>30.42</v>
          </cell>
          <cell r="G37">
            <v>3.72</v>
          </cell>
          <cell r="H37">
            <v>20500</v>
          </cell>
          <cell r="I37">
            <v>109</v>
          </cell>
          <cell r="J37">
            <v>3.5</v>
          </cell>
          <cell r="K37">
            <v>6.1</v>
          </cell>
          <cell r="L37">
            <v>6.6</v>
          </cell>
          <cell r="M37">
            <v>7.056</v>
          </cell>
          <cell r="N37">
            <v>0.70599999999999996</v>
          </cell>
        </row>
        <row r="38">
          <cell r="B38">
            <v>100</v>
          </cell>
          <cell r="C38">
            <v>84.450000000000017</v>
          </cell>
          <cell r="D38">
            <v>69.974999999999994</v>
          </cell>
          <cell r="E38">
            <v>76</v>
          </cell>
          <cell r="F38">
            <v>24.452000000000002</v>
          </cell>
          <cell r="G38">
            <v>2.847</v>
          </cell>
          <cell r="H38">
            <v>20000</v>
          </cell>
          <cell r="I38">
            <v>100</v>
          </cell>
          <cell r="J38">
            <v>3.25</v>
          </cell>
          <cell r="K38">
            <v>5.6</v>
          </cell>
          <cell r="L38">
            <v>5.6</v>
          </cell>
          <cell r="M38">
            <v>5.9560000000000004</v>
          </cell>
          <cell r="N38">
            <v>0.65524999999999989</v>
          </cell>
        </row>
      </sheetData>
      <sheetData sheetId="9">
        <row r="36">
          <cell r="B36">
            <v>82</v>
          </cell>
          <cell r="C36">
            <v>102.3</v>
          </cell>
          <cell r="D36">
            <v>84.6</v>
          </cell>
          <cell r="E36">
            <v>71.8</v>
          </cell>
          <cell r="F36">
            <v>28.2</v>
          </cell>
          <cell r="G36">
            <v>2.7360000000000002</v>
          </cell>
          <cell r="H36">
            <v>15500</v>
          </cell>
          <cell r="I36">
            <v>82</v>
          </cell>
          <cell r="J36">
            <v>3.6</v>
          </cell>
          <cell r="K36">
            <v>6.3</v>
          </cell>
          <cell r="L36">
            <v>3.4</v>
          </cell>
          <cell r="M36">
            <v>7.3440000000000003</v>
          </cell>
          <cell r="N36">
            <v>0.72</v>
          </cell>
          <cell r="O36" t="str">
            <v>&lt;30</v>
          </cell>
        </row>
        <row r="37">
          <cell r="B37">
            <v>94</v>
          </cell>
          <cell r="C37">
            <v>117.9</v>
          </cell>
          <cell r="D37">
            <v>98.8</v>
          </cell>
          <cell r="E37">
            <v>97</v>
          </cell>
          <cell r="F37">
            <v>33</v>
          </cell>
          <cell r="G37">
            <v>3.72</v>
          </cell>
          <cell r="H37">
            <v>18000</v>
          </cell>
          <cell r="I37">
            <v>94</v>
          </cell>
          <cell r="J37">
            <v>4.4000000000000004</v>
          </cell>
          <cell r="K37">
            <v>7.6</v>
          </cell>
          <cell r="L37">
            <v>4.2</v>
          </cell>
          <cell r="M37">
            <v>9.984</v>
          </cell>
          <cell r="N37">
            <v>0.94399999999999995</v>
          </cell>
          <cell r="O37" t="str">
            <v>&lt;30</v>
          </cell>
        </row>
        <row r="38">
          <cell r="B38">
            <v>89.6</v>
          </cell>
          <cell r="C38">
            <v>108.48000000000002</v>
          </cell>
          <cell r="D38">
            <v>90.02000000000001</v>
          </cell>
          <cell r="E38">
            <v>84.36</v>
          </cell>
          <cell r="F38">
            <v>30.588000000000001</v>
          </cell>
          <cell r="G38">
            <v>3.2</v>
          </cell>
          <cell r="H38">
            <v>17000</v>
          </cell>
          <cell r="I38">
            <v>89.6</v>
          </cell>
          <cell r="J38">
            <v>4.08</v>
          </cell>
          <cell r="K38">
            <v>7.0400000000000009</v>
          </cell>
          <cell r="L38">
            <v>3.88</v>
          </cell>
          <cell r="M38">
            <v>9.105599999999999</v>
          </cell>
          <cell r="N38">
            <v>0.8428000000000001</v>
          </cell>
          <cell r="O38" t="str">
            <v>&lt;30</v>
          </cell>
        </row>
      </sheetData>
      <sheetData sheetId="10">
        <row r="35">
          <cell r="B35">
            <v>87</v>
          </cell>
          <cell r="C35">
            <v>94.2</v>
          </cell>
          <cell r="D35">
            <v>78.599999999999994</v>
          </cell>
          <cell r="E35">
            <v>79</v>
          </cell>
          <cell r="F35">
            <v>28.02</v>
          </cell>
          <cell r="G35">
            <v>3.0960000000000001</v>
          </cell>
          <cell r="H35">
            <v>15000</v>
          </cell>
          <cell r="I35">
            <v>87</v>
          </cell>
          <cell r="J35">
            <v>3.5</v>
          </cell>
          <cell r="K35">
            <v>6</v>
          </cell>
          <cell r="L35">
            <v>3.4</v>
          </cell>
          <cell r="M35">
            <v>8.0640000000000001</v>
          </cell>
          <cell r="N35">
            <v>0.73199999999999998</v>
          </cell>
          <cell r="O35" t="str">
            <v>&lt;30</v>
          </cell>
        </row>
        <row r="36">
          <cell r="B36">
            <v>96</v>
          </cell>
          <cell r="C36">
            <v>107.1</v>
          </cell>
          <cell r="D36">
            <v>89</v>
          </cell>
          <cell r="E36">
            <v>89.5</v>
          </cell>
          <cell r="F36">
            <v>31.32</v>
          </cell>
          <cell r="G36">
            <v>3.6720000000000002</v>
          </cell>
          <cell r="H36">
            <v>16500</v>
          </cell>
          <cell r="I36">
            <v>96</v>
          </cell>
          <cell r="J36">
            <v>4.4000000000000004</v>
          </cell>
          <cell r="K36">
            <v>7.5</v>
          </cell>
          <cell r="L36">
            <v>4.5999999999999996</v>
          </cell>
          <cell r="M36">
            <v>9.4559999999999995</v>
          </cell>
          <cell r="N36">
            <v>0.96</v>
          </cell>
          <cell r="O36" t="str">
            <v>&lt;30</v>
          </cell>
        </row>
        <row r="37">
          <cell r="B37">
            <v>91.25</v>
          </cell>
          <cell r="C37">
            <v>99.149999999999991</v>
          </cell>
          <cell r="D37">
            <v>82.45</v>
          </cell>
          <cell r="E37">
            <v>84.625</v>
          </cell>
          <cell r="F37">
            <v>29.73</v>
          </cell>
          <cell r="G37">
            <v>3.3239999999999998</v>
          </cell>
          <cell r="H37">
            <v>16000</v>
          </cell>
          <cell r="I37">
            <v>91.25</v>
          </cell>
          <cell r="J37">
            <v>4.05</v>
          </cell>
          <cell r="K37">
            <v>6.95</v>
          </cell>
          <cell r="L37">
            <v>4.0749999999999993</v>
          </cell>
          <cell r="M37">
            <v>8.9340000000000011</v>
          </cell>
          <cell r="N37">
            <v>0.875</v>
          </cell>
          <cell r="O37" t="str">
            <v>&lt;30</v>
          </cell>
        </row>
      </sheetData>
      <sheetData sheetId="11">
        <row r="36">
          <cell r="B36">
            <v>82</v>
          </cell>
          <cell r="C36">
            <v>89</v>
          </cell>
          <cell r="D36">
            <v>73.400000000000006</v>
          </cell>
          <cell r="E36">
            <v>85.7</v>
          </cell>
          <cell r="F36">
            <v>26.4</v>
          </cell>
          <cell r="G36">
            <v>2.96</v>
          </cell>
          <cell r="H36">
            <v>17000</v>
          </cell>
          <cell r="I36">
            <v>82</v>
          </cell>
          <cell r="J36">
            <v>2.9</v>
          </cell>
          <cell r="K36">
            <v>5</v>
          </cell>
          <cell r="L36">
            <v>4</v>
          </cell>
          <cell r="M36">
            <v>9.6240000000000006</v>
          </cell>
          <cell r="N36">
            <v>0.71199999999999997</v>
          </cell>
          <cell r="O36" t="str">
            <v>&lt;30</v>
          </cell>
        </row>
        <row r="37">
          <cell r="B37">
            <v>90</v>
          </cell>
          <cell r="C37">
            <v>105</v>
          </cell>
          <cell r="D37">
            <v>87</v>
          </cell>
          <cell r="E37">
            <v>88.2</v>
          </cell>
          <cell r="F37">
            <v>31.32</v>
          </cell>
          <cell r="G37">
            <v>3.3359999999999999</v>
          </cell>
          <cell r="H37">
            <v>18500</v>
          </cell>
          <cell r="I37">
            <v>90</v>
          </cell>
          <cell r="J37">
            <v>3.3</v>
          </cell>
          <cell r="K37">
            <v>5.8</v>
          </cell>
          <cell r="L37">
            <v>5.4</v>
          </cell>
          <cell r="M37">
            <v>11.231999999999999</v>
          </cell>
          <cell r="N37">
            <v>0.80400000000000005</v>
          </cell>
          <cell r="O37" t="str">
            <v>&lt;30</v>
          </cell>
        </row>
        <row r="38">
          <cell r="B38">
            <v>86.5</v>
          </cell>
          <cell r="C38">
            <v>98.15</v>
          </cell>
          <cell r="D38">
            <v>80.8</v>
          </cell>
          <cell r="E38">
            <v>87.224999999999994</v>
          </cell>
          <cell r="F38">
            <v>28.450000000000003</v>
          </cell>
          <cell r="G38">
            <v>3.1160000000000001</v>
          </cell>
          <cell r="H38">
            <v>18000</v>
          </cell>
          <cell r="I38">
            <v>86.5</v>
          </cell>
          <cell r="J38">
            <v>3.125</v>
          </cell>
          <cell r="K38">
            <v>5.4250000000000007</v>
          </cell>
          <cell r="L38">
            <v>4.7</v>
          </cell>
          <cell r="M38">
            <v>10.164</v>
          </cell>
          <cell r="N38">
            <v>0.75</v>
          </cell>
          <cell r="O38" t="str">
            <v>&lt;30</v>
          </cell>
        </row>
      </sheetData>
      <sheetData sheetId="12">
        <row r="36">
          <cell r="B36">
            <v>81</v>
          </cell>
          <cell r="C36">
            <v>88.8</v>
          </cell>
          <cell r="D36">
            <v>73.900000000000006</v>
          </cell>
          <cell r="E36">
            <v>81.7</v>
          </cell>
          <cell r="F36">
            <v>29.58</v>
          </cell>
          <cell r="G36">
            <v>2.6160000000000001</v>
          </cell>
          <cell r="H36">
            <v>18000</v>
          </cell>
          <cell r="I36">
            <v>81</v>
          </cell>
          <cell r="J36">
            <v>3.2</v>
          </cell>
          <cell r="K36">
            <v>5.6</v>
          </cell>
          <cell r="L36">
            <v>4.4000000000000004</v>
          </cell>
          <cell r="M36">
            <v>7.5359999999999996</v>
          </cell>
          <cell r="N36">
            <v>0.56399999999999995</v>
          </cell>
          <cell r="O36" t="str">
            <v>&lt;30</v>
          </cell>
        </row>
        <row r="37">
          <cell r="B37">
            <v>90</v>
          </cell>
          <cell r="C37">
            <v>116.1</v>
          </cell>
          <cell r="D37">
            <v>96.2</v>
          </cell>
          <cell r="E37">
            <v>99</v>
          </cell>
          <cell r="F37">
            <v>33.6</v>
          </cell>
          <cell r="G37">
            <v>3.2639999999999998</v>
          </cell>
          <cell r="H37">
            <v>20000</v>
          </cell>
          <cell r="I37">
            <v>90</v>
          </cell>
          <cell r="J37">
            <v>3.9</v>
          </cell>
          <cell r="K37">
            <v>6.8</v>
          </cell>
          <cell r="L37">
            <v>5.8</v>
          </cell>
          <cell r="M37">
            <v>9.6240000000000006</v>
          </cell>
          <cell r="N37">
            <v>0.82799999999999996</v>
          </cell>
          <cell r="O37" t="str">
            <v>&lt;30</v>
          </cell>
        </row>
        <row r="38">
          <cell r="B38">
            <v>85.8</v>
          </cell>
          <cell r="C38">
            <v>103.5</v>
          </cell>
          <cell r="D38">
            <v>85.94</v>
          </cell>
          <cell r="E38">
            <v>92.3</v>
          </cell>
          <cell r="F38">
            <v>30.932000000000006</v>
          </cell>
          <cell r="G38">
            <v>2.9471999999999996</v>
          </cell>
          <cell r="H38">
            <v>19000</v>
          </cell>
          <cell r="I38">
            <v>85.8</v>
          </cell>
          <cell r="J38">
            <v>3.5400000000000005</v>
          </cell>
          <cell r="K38">
            <v>6.1400000000000006</v>
          </cell>
          <cell r="L38">
            <v>4.96</v>
          </cell>
          <cell r="M38">
            <v>8.3423999999999996</v>
          </cell>
          <cell r="N38">
            <v>0.72159999999999991</v>
          </cell>
          <cell r="O38" t="str">
            <v>&lt;30</v>
          </cell>
        </row>
      </sheetData>
      <sheetData sheetId="13">
        <row r="36">
          <cell r="B36">
            <v>79</v>
          </cell>
          <cell r="C36">
            <v>89.2</v>
          </cell>
          <cell r="D36">
            <v>72.099999999999994</v>
          </cell>
          <cell r="E36">
            <v>84</v>
          </cell>
          <cell r="F36">
            <v>28.2</v>
          </cell>
          <cell r="G36">
            <v>2.8319999999999999</v>
          </cell>
          <cell r="H36">
            <v>19000</v>
          </cell>
          <cell r="I36">
            <v>79</v>
          </cell>
          <cell r="J36">
            <v>3.2</v>
          </cell>
          <cell r="K36">
            <v>5.6</v>
          </cell>
          <cell r="L36">
            <v>5.2</v>
          </cell>
          <cell r="M36">
            <v>6.2640000000000002</v>
          </cell>
          <cell r="N36">
            <v>0.53800000000000003</v>
          </cell>
          <cell r="O36" t="str">
            <v>&lt;30</v>
          </cell>
        </row>
        <row r="37">
          <cell r="B37">
            <v>89</v>
          </cell>
          <cell r="C37">
            <v>113.4</v>
          </cell>
          <cell r="D37">
            <v>94.4</v>
          </cell>
          <cell r="E37">
            <v>94</v>
          </cell>
          <cell r="F37">
            <v>30.6</v>
          </cell>
          <cell r="G37">
            <v>3.3119999999999998</v>
          </cell>
          <cell r="H37">
            <v>20000</v>
          </cell>
          <cell r="I37">
            <v>89</v>
          </cell>
          <cell r="J37">
            <v>3.4</v>
          </cell>
          <cell r="K37">
            <v>5.9</v>
          </cell>
          <cell r="L37">
            <v>5.8</v>
          </cell>
          <cell r="M37">
            <v>7.76</v>
          </cell>
          <cell r="N37">
            <v>0.70599999999999996</v>
          </cell>
          <cell r="O37" t="str">
            <v>&lt;30</v>
          </cell>
        </row>
        <row r="38">
          <cell r="B38">
            <v>83.5</v>
          </cell>
          <cell r="C38">
            <v>101.55000000000001</v>
          </cell>
          <cell r="D38">
            <v>83.425000000000011</v>
          </cell>
          <cell r="E38">
            <v>88.75</v>
          </cell>
          <cell r="F38">
            <v>29.14</v>
          </cell>
          <cell r="G38">
            <v>3.1179999999999999</v>
          </cell>
          <cell r="H38">
            <v>19000</v>
          </cell>
          <cell r="I38">
            <v>83.5</v>
          </cell>
          <cell r="J38">
            <v>3.2750000000000004</v>
          </cell>
          <cell r="K38">
            <v>5.7250000000000005</v>
          </cell>
          <cell r="L38">
            <v>5.45</v>
          </cell>
          <cell r="M38">
            <v>6.9739999999999993</v>
          </cell>
          <cell r="N38">
            <v>0.63700000000000001</v>
          </cell>
          <cell r="O38" t="str">
            <v>&lt;30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총괄"/>
      <sheetName val="한계2리"/>
      <sheetName val="2011. 1월"/>
      <sheetName val="2011. 2월"/>
      <sheetName val="2011. 3월"/>
      <sheetName val="2011. 4월"/>
      <sheetName val="2011. 5월"/>
      <sheetName val="2011. 6월"/>
      <sheetName val="2011. 7월"/>
      <sheetName val="2011. 8월"/>
      <sheetName val="2011. 9월"/>
      <sheetName val="2011. 10월"/>
      <sheetName val="2011. 11월"/>
      <sheetName val="2011. 12월"/>
    </sheetNames>
    <sheetDataSet>
      <sheetData sheetId="0">
        <row r="17">
          <cell r="B17">
            <v>42.5</v>
          </cell>
          <cell r="C17">
            <v>91.92</v>
          </cell>
          <cell r="D17">
            <v>76.25</v>
          </cell>
          <cell r="E17">
            <v>71.84</v>
          </cell>
          <cell r="F17">
            <v>25.395</v>
          </cell>
          <cell r="G17">
            <v>2.8032000000000004</v>
          </cell>
          <cell r="H17">
            <v>14000</v>
          </cell>
          <cell r="I17">
            <v>42.5</v>
          </cell>
          <cell r="J17">
            <v>2.0249999999999999</v>
          </cell>
          <cell r="K17">
            <v>3.5</v>
          </cell>
          <cell r="L17">
            <v>1.7</v>
          </cell>
          <cell r="M17">
            <v>3.81</v>
          </cell>
          <cell r="N17">
            <v>0.49025000000000002</v>
          </cell>
        </row>
        <row r="18">
          <cell r="B18">
            <v>59</v>
          </cell>
          <cell r="C18">
            <v>143.02500000000001</v>
          </cell>
          <cell r="D18">
            <v>98</v>
          </cell>
          <cell r="E18">
            <v>94.42</v>
          </cell>
          <cell r="F18">
            <v>50.64</v>
          </cell>
          <cell r="G18">
            <v>4.7100000000000009</v>
          </cell>
          <cell r="H18">
            <v>25000</v>
          </cell>
          <cell r="I18">
            <v>59</v>
          </cell>
          <cell r="J18">
            <v>6.55</v>
          </cell>
          <cell r="K18">
            <v>10.625</v>
          </cell>
          <cell r="L18">
            <v>9.1</v>
          </cell>
          <cell r="M18">
            <v>14.898</v>
          </cell>
          <cell r="N18">
            <v>1.335</v>
          </cell>
        </row>
        <row r="19">
          <cell r="B19">
            <v>49.666666666666664</v>
          </cell>
          <cell r="C19">
            <v>110.40750000000001</v>
          </cell>
          <cell r="D19">
            <v>86.4375</v>
          </cell>
          <cell r="E19">
            <v>84.772500000000008</v>
          </cell>
          <cell r="F19">
            <v>35.5107</v>
          </cell>
          <cell r="G19">
            <v>3.7709666666666668</v>
          </cell>
          <cell r="H19">
            <v>19000</v>
          </cell>
          <cell r="I19">
            <v>49.666666666666664</v>
          </cell>
          <cell r="J19">
            <v>4.0158333333333331</v>
          </cell>
          <cell r="K19">
            <v>6.7316666666666656</v>
          </cell>
          <cell r="L19">
            <v>5.8183333333333342</v>
          </cell>
          <cell r="M19">
            <v>8.375</v>
          </cell>
          <cell r="N19">
            <v>0.88221666666666676</v>
          </cell>
        </row>
      </sheetData>
      <sheetData sheetId="1" refreshError="1"/>
      <sheetData sheetId="2">
        <row r="36">
          <cell r="B36">
            <v>40</v>
          </cell>
          <cell r="C36">
            <v>127.8</v>
          </cell>
          <cell r="D36">
            <v>60.9</v>
          </cell>
          <cell r="E36">
            <v>81</v>
          </cell>
          <cell r="F36">
            <v>32.4</v>
          </cell>
          <cell r="G36">
            <v>3.1680000000000001</v>
          </cell>
          <cell r="H36">
            <v>11500</v>
          </cell>
          <cell r="I36">
            <v>40</v>
          </cell>
          <cell r="J36">
            <v>5.5</v>
          </cell>
          <cell r="K36">
            <v>8.6</v>
          </cell>
          <cell r="L36">
            <v>8.1999999999999993</v>
          </cell>
          <cell r="M36">
            <v>10.295999999999999</v>
          </cell>
          <cell r="N36">
            <v>1.044</v>
          </cell>
        </row>
        <row r="37">
          <cell r="B37">
            <v>45</v>
          </cell>
          <cell r="C37">
            <v>163.1</v>
          </cell>
          <cell r="D37">
            <v>137.6</v>
          </cell>
          <cell r="E37">
            <v>112</v>
          </cell>
          <cell r="F37">
            <v>67.84</v>
          </cell>
          <cell r="G37">
            <v>6.96</v>
          </cell>
          <cell r="H37">
            <v>16500</v>
          </cell>
          <cell r="I37">
            <v>45</v>
          </cell>
          <cell r="J37">
            <v>7.5</v>
          </cell>
          <cell r="K37">
            <v>14.2</v>
          </cell>
          <cell r="L37">
            <v>10</v>
          </cell>
          <cell r="M37">
            <v>17.616</v>
          </cell>
          <cell r="N37">
            <v>1.0920000000000001</v>
          </cell>
        </row>
        <row r="38">
          <cell r="B38">
            <v>42.5</v>
          </cell>
          <cell r="C38">
            <v>143.02500000000001</v>
          </cell>
          <cell r="D38">
            <v>91.550000000000011</v>
          </cell>
          <cell r="E38">
            <v>94.25</v>
          </cell>
          <cell r="F38">
            <v>48.64</v>
          </cell>
          <cell r="G38">
            <v>4.7100000000000009</v>
          </cell>
          <cell r="H38">
            <v>15000</v>
          </cell>
          <cell r="I38">
            <v>42.5</v>
          </cell>
          <cell r="J38">
            <v>6.55</v>
          </cell>
          <cell r="K38">
            <v>10.625</v>
          </cell>
          <cell r="L38">
            <v>9.1</v>
          </cell>
          <cell r="M38">
            <v>14.898</v>
          </cell>
          <cell r="N38">
            <v>1.0680000000000001</v>
          </cell>
        </row>
      </sheetData>
      <sheetData sheetId="3">
        <row r="36">
          <cell r="B36">
            <v>39</v>
          </cell>
          <cell r="C36">
            <v>110.4</v>
          </cell>
          <cell r="D36">
            <v>92</v>
          </cell>
          <cell r="E36">
            <v>74</v>
          </cell>
          <cell r="F36">
            <v>42.24</v>
          </cell>
          <cell r="G36">
            <v>3.6480000000000001</v>
          </cell>
          <cell r="H36">
            <v>13200</v>
          </cell>
          <cell r="I36">
            <v>39</v>
          </cell>
          <cell r="J36">
            <v>3.8</v>
          </cell>
          <cell r="K36">
            <v>6.2</v>
          </cell>
          <cell r="L36">
            <v>8.1999999999999993</v>
          </cell>
          <cell r="M36">
            <v>8.4960000000000004</v>
          </cell>
          <cell r="N36">
            <v>1.008</v>
          </cell>
        </row>
        <row r="37">
          <cell r="B37">
            <v>45</v>
          </cell>
          <cell r="C37">
            <v>142.5</v>
          </cell>
          <cell r="D37">
            <v>105</v>
          </cell>
          <cell r="E37">
            <v>87</v>
          </cell>
          <cell r="F37">
            <v>57.6</v>
          </cell>
          <cell r="G37">
            <v>4.7039999999999997</v>
          </cell>
          <cell r="H37">
            <v>14500</v>
          </cell>
          <cell r="I37">
            <v>45</v>
          </cell>
          <cell r="J37">
            <v>5.8</v>
          </cell>
          <cell r="K37">
            <v>8.6999999999999993</v>
          </cell>
          <cell r="L37">
            <v>9.8000000000000007</v>
          </cell>
          <cell r="M37">
            <v>10.464</v>
          </cell>
          <cell r="N37">
            <v>1.728</v>
          </cell>
        </row>
        <row r="38">
          <cell r="B38">
            <v>42.75</v>
          </cell>
          <cell r="C38">
            <v>121.8</v>
          </cell>
          <cell r="D38">
            <v>98</v>
          </cell>
          <cell r="E38">
            <v>83.25</v>
          </cell>
          <cell r="F38">
            <v>50.64</v>
          </cell>
          <cell r="G38">
            <v>4.1400000000000006</v>
          </cell>
          <cell r="H38">
            <v>14000</v>
          </cell>
          <cell r="I38">
            <v>42.75</v>
          </cell>
          <cell r="J38">
            <v>4.4749999999999996</v>
          </cell>
          <cell r="K38">
            <v>7.1999999999999993</v>
          </cell>
          <cell r="L38">
            <v>8.9</v>
          </cell>
          <cell r="M38">
            <v>9.6059999999999999</v>
          </cell>
          <cell r="N38">
            <v>1.335</v>
          </cell>
        </row>
      </sheetData>
      <sheetData sheetId="4">
        <row r="36">
          <cell r="B36">
            <v>37</v>
          </cell>
          <cell r="C36">
            <v>68.400000000000006</v>
          </cell>
          <cell r="D36">
            <v>56.7</v>
          </cell>
          <cell r="E36">
            <v>63</v>
          </cell>
          <cell r="F36">
            <v>28.62</v>
          </cell>
          <cell r="G36">
            <v>3.0960000000000001</v>
          </cell>
          <cell r="H36">
            <v>15000</v>
          </cell>
          <cell r="I36">
            <v>37</v>
          </cell>
          <cell r="J36">
            <v>4.0999999999999996</v>
          </cell>
          <cell r="K36">
            <v>7</v>
          </cell>
          <cell r="L36">
            <v>3.2</v>
          </cell>
          <cell r="M36">
            <v>8.76</v>
          </cell>
          <cell r="N36">
            <v>0.872</v>
          </cell>
        </row>
        <row r="37">
          <cell r="B37">
            <v>60</v>
          </cell>
          <cell r="C37">
            <v>119.4</v>
          </cell>
          <cell r="D37">
            <v>99.4</v>
          </cell>
          <cell r="E37">
            <v>75</v>
          </cell>
          <cell r="F37">
            <v>39.04</v>
          </cell>
          <cell r="G37">
            <v>4.1280000000000001</v>
          </cell>
          <cell r="H37">
            <v>19500</v>
          </cell>
          <cell r="I37">
            <v>60</v>
          </cell>
          <cell r="J37">
            <v>6.2</v>
          </cell>
          <cell r="K37">
            <v>10.5</v>
          </cell>
          <cell r="L37">
            <v>8</v>
          </cell>
          <cell r="M37">
            <v>14.256</v>
          </cell>
          <cell r="N37">
            <v>1.5</v>
          </cell>
        </row>
        <row r="38">
          <cell r="B38">
            <v>47</v>
          </cell>
          <cell r="C38">
            <v>91.92</v>
          </cell>
          <cell r="D38">
            <v>76.66</v>
          </cell>
          <cell r="E38">
            <v>71.84</v>
          </cell>
          <cell r="F38">
            <v>32.868000000000002</v>
          </cell>
          <cell r="G38">
            <v>3.6255999999999999</v>
          </cell>
          <cell r="H38">
            <v>18000</v>
          </cell>
          <cell r="I38">
            <v>47</v>
          </cell>
          <cell r="J38">
            <v>4.76</v>
          </cell>
          <cell r="K38">
            <v>8.16</v>
          </cell>
          <cell r="L38">
            <v>5.96</v>
          </cell>
          <cell r="M38">
            <v>10.151999999999999</v>
          </cell>
          <cell r="N38">
            <v>1.2759999999999998</v>
          </cell>
        </row>
      </sheetData>
      <sheetData sheetId="5">
        <row r="36">
          <cell r="B36">
            <v>48</v>
          </cell>
          <cell r="C36">
            <v>78.400000000000006</v>
          </cell>
          <cell r="D36">
            <v>64.599999999999994</v>
          </cell>
          <cell r="E36">
            <v>73</v>
          </cell>
          <cell r="F36">
            <v>22.62</v>
          </cell>
          <cell r="G36">
            <v>3.0720000000000001</v>
          </cell>
          <cell r="H36">
            <v>18500</v>
          </cell>
          <cell r="I36">
            <v>48</v>
          </cell>
          <cell r="J36">
            <v>2</v>
          </cell>
          <cell r="K36">
            <v>3.5</v>
          </cell>
          <cell r="L36">
            <v>2.2999999999999998</v>
          </cell>
          <cell r="M36">
            <v>3.1440000000000001</v>
          </cell>
          <cell r="N36">
            <v>0.4</v>
          </cell>
        </row>
        <row r="37">
          <cell r="B37">
            <v>53</v>
          </cell>
          <cell r="C37">
            <v>107.1</v>
          </cell>
          <cell r="D37">
            <v>86.1</v>
          </cell>
          <cell r="E37">
            <v>79</v>
          </cell>
          <cell r="F37">
            <v>27.3</v>
          </cell>
          <cell r="G37">
            <v>3.7919999999999998</v>
          </cell>
          <cell r="H37">
            <v>19500</v>
          </cell>
          <cell r="I37">
            <v>53</v>
          </cell>
          <cell r="J37">
            <v>3</v>
          </cell>
          <cell r="K37">
            <v>5.2</v>
          </cell>
          <cell r="L37">
            <v>5.4</v>
          </cell>
          <cell r="M37">
            <v>5.52</v>
          </cell>
          <cell r="N37">
            <v>0.72799999999999998</v>
          </cell>
        </row>
        <row r="38">
          <cell r="B38">
            <v>50.25</v>
          </cell>
          <cell r="C38">
            <v>94.300000000000011</v>
          </cell>
          <cell r="D38">
            <v>76.25</v>
          </cell>
          <cell r="E38">
            <v>76.325000000000003</v>
          </cell>
          <cell r="F38">
            <v>25.395</v>
          </cell>
          <cell r="G38">
            <v>3.4619999999999997</v>
          </cell>
          <cell r="H38">
            <v>19000</v>
          </cell>
          <cell r="I38">
            <v>50.25</v>
          </cell>
          <cell r="J38">
            <v>2.5249999999999999</v>
          </cell>
          <cell r="K38">
            <v>4.4250000000000007</v>
          </cell>
          <cell r="L38">
            <v>3.35</v>
          </cell>
          <cell r="M38">
            <v>4.32</v>
          </cell>
          <cell r="N38">
            <v>0.54725000000000001</v>
          </cell>
        </row>
      </sheetData>
      <sheetData sheetId="6">
        <row r="36">
          <cell r="B36">
            <v>54</v>
          </cell>
          <cell r="C36">
            <v>98.1</v>
          </cell>
          <cell r="D36">
            <v>80.900000000000006</v>
          </cell>
          <cell r="E36">
            <v>82.9</v>
          </cell>
          <cell r="F36">
            <v>26.52</v>
          </cell>
          <cell r="G36">
            <v>3.6</v>
          </cell>
          <cell r="H36">
            <v>20500</v>
          </cell>
          <cell r="I36">
            <v>54</v>
          </cell>
          <cell r="J36">
            <v>1.6</v>
          </cell>
          <cell r="K36">
            <v>2.8</v>
          </cell>
          <cell r="L36">
            <v>1.4</v>
          </cell>
          <cell r="M36">
            <v>3.2879999999999998</v>
          </cell>
          <cell r="N36">
            <v>0.39600000000000002</v>
          </cell>
        </row>
        <row r="37">
          <cell r="B37">
            <v>60</v>
          </cell>
          <cell r="C37">
            <v>115.8</v>
          </cell>
          <cell r="D37">
            <v>92.6</v>
          </cell>
          <cell r="E37">
            <v>96.2</v>
          </cell>
          <cell r="F37">
            <v>31.84</v>
          </cell>
          <cell r="G37">
            <v>4.1879999999999997</v>
          </cell>
          <cell r="H37">
            <v>29000</v>
          </cell>
          <cell r="I37">
            <v>60</v>
          </cell>
          <cell r="J37">
            <v>2.4</v>
          </cell>
          <cell r="K37">
            <v>4</v>
          </cell>
          <cell r="L37">
            <v>2</v>
          </cell>
          <cell r="M37">
            <v>4.5839999999999996</v>
          </cell>
          <cell r="N37">
            <v>0.68300000000000005</v>
          </cell>
        </row>
        <row r="38">
          <cell r="B38">
            <v>56.5</v>
          </cell>
          <cell r="C38">
            <v>103.80000000000001</v>
          </cell>
          <cell r="D38">
            <v>85.525000000000006</v>
          </cell>
          <cell r="E38">
            <v>88.55</v>
          </cell>
          <cell r="F38">
            <v>28.375</v>
          </cell>
          <cell r="G38">
            <v>3.8850000000000002</v>
          </cell>
          <cell r="H38">
            <v>25000</v>
          </cell>
          <cell r="I38">
            <v>56.5</v>
          </cell>
          <cell r="J38">
            <v>2.0249999999999999</v>
          </cell>
          <cell r="K38">
            <v>3.5</v>
          </cell>
          <cell r="L38">
            <v>1.7</v>
          </cell>
          <cell r="M38">
            <v>3.81</v>
          </cell>
          <cell r="N38">
            <v>0.49025000000000002</v>
          </cell>
        </row>
      </sheetData>
      <sheetData sheetId="7">
        <row r="36">
          <cell r="B36">
            <v>57</v>
          </cell>
          <cell r="C36">
            <v>85.6</v>
          </cell>
          <cell r="D36">
            <v>70.7</v>
          </cell>
          <cell r="E36">
            <v>69</v>
          </cell>
          <cell r="F36">
            <v>13.92</v>
          </cell>
          <cell r="G36">
            <v>1.224</v>
          </cell>
          <cell r="H36">
            <v>20000</v>
          </cell>
          <cell r="I36">
            <v>57</v>
          </cell>
          <cell r="J36">
            <v>3.1</v>
          </cell>
          <cell r="K36">
            <v>5.6</v>
          </cell>
          <cell r="L36">
            <v>2.8</v>
          </cell>
          <cell r="M36">
            <v>6.4560000000000004</v>
          </cell>
          <cell r="N36">
            <v>0.45600000000000002</v>
          </cell>
        </row>
        <row r="37">
          <cell r="B37">
            <v>63</v>
          </cell>
          <cell r="C37">
            <v>121.2</v>
          </cell>
          <cell r="D37">
            <v>101.1</v>
          </cell>
          <cell r="E37">
            <v>111</v>
          </cell>
          <cell r="F37">
            <v>36.119999999999997</v>
          </cell>
          <cell r="G37">
            <v>3.6</v>
          </cell>
          <cell r="H37">
            <v>24000</v>
          </cell>
          <cell r="I37">
            <v>63</v>
          </cell>
          <cell r="J37">
            <v>4.0999999999999996</v>
          </cell>
          <cell r="K37">
            <v>7.5</v>
          </cell>
          <cell r="L37">
            <v>8</v>
          </cell>
          <cell r="M37">
            <v>8.7360000000000007</v>
          </cell>
          <cell r="N37">
            <v>0.63600000000000001</v>
          </cell>
        </row>
        <row r="38">
          <cell r="B38">
            <v>59</v>
          </cell>
          <cell r="C38">
            <v>107.6</v>
          </cell>
          <cell r="D38">
            <v>90.64</v>
          </cell>
          <cell r="E38">
            <v>94.42</v>
          </cell>
          <cell r="F38">
            <v>27.1462</v>
          </cell>
          <cell r="G38">
            <v>2.8032000000000004</v>
          </cell>
          <cell r="H38">
            <v>22000</v>
          </cell>
          <cell r="I38">
            <v>59</v>
          </cell>
          <cell r="J38">
            <v>3.7600000000000002</v>
          </cell>
          <cell r="K38">
            <v>6.4799999999999995</v>
          </cell>
          <cell r="L38">
            <v>5.9</v>
          </cell>
          <cell r="M38">
            <v>7.4640000000000004</v>
          </cell>
          <cell r="N38">
            <v>0.57680000000000009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총괄"/>
      <sheetName val="방동(기존도채동)"/>
      <sheetName val="2011. 1월"/>
      <sheetName val="2011. 2월"/>
      <sheetName val="2011. 3월"/>
      <sheetName val="2011. 4월"/>
      <sheetName val="2011. 5월"/>
      <sheetName val="2011. 6월"/>
      <sheetName val="2011. 7월"/>
      <sheetName val="2011. 8월"/>
      <sheetName val="2011. 9월"/>
      <sheetName val="2011. 10월"/>
      <sheetName val="2011. 11월"/>
      <sheetName val="2011. 12월"/>
    </sheetNames>
    <sheetDataSet>
      <sheetData sheetId="0">
        <row r="17">
          <cell r="B17">
            <v>50.75</v>
          </cell>
          <cell r="C17">
            <v>49.075000000000003</v>
          </cell>
          <cell r="D17">
            <v>29.2</v>
          </cell>
          <cell r="E17">
            <v>46</v>
          </cell>
          <cell r="F17">
            <v>23.360000000000003</v>
          </cell>
          <cell r="G17">
            <v>2.7610000000000001</v>
          </cell>
          <cell r="H17">
            <v>6000</v>
          </cell>
          <cell r="I17">
            <v>50.75</v>
          </cell>
          <cell r="J17">
            <v>1.7250000000000001</v>
          </cell>
          <cell r="K17">
            <v>3.0999999999999996</v>
          </cell>
          <cell r="L17">
            <v>1.55</v>
          </cell>
          <cell r="M17">
            <v>4.2360000000000007</v>
          </cell>
          <cell r="N17">
            <v>0.51375000000000004</v>
          </cell>
        </row>
        <row r="18">
          <cell r="B18">
            <v>85.75</v>
          </cell>
          <cell r="C18">
            <v>121.72499999999999</v>
          </cell>
          <cell r="D18">
            <v>99.075000000000003</v>
          </cell>
          <cell r="E18">
            <v>105.25</v>
          </cell>
          <cell r="F18">
            <v>33.088000000000001</v>
          </cell>
          <cell r="G18">
            <v>10.332000000000001</v>
          </cell>
          <cell r="H18">
            <v>14000</v>
          </cell>
          <cell r="I18">
            <v>85.75</v>
          </cell>
          <cell r="J18">
            <v>5.3250000000000002</v>
          </cell>
          <cell r="K18">
            <v>8.0400000000000009</v>
          </cell>
          <cell r="L18">
            <v>8.9249999999999989</v>
          </cell>
          <cell r="M18">
            <v>11.747999999999999</v>
          </cell>
          <cell r="N18">
            <v>1.3423999999999998</v>
          </cell>
        </row>
        <row r="19">
          <cell r="B19">
            <v>73.150000000000006</v>
          </cell>
          <cell r="C19">
            <v>93.212916666666658</v>
          </cell>
          <cell r="D19">
            <v>75.857500000000016</v>
          </cell>
          <cell r="E19">
            <v>83.82416666666667</v>
          </cell>
          <cell r="F19">
            <v>29.610100000000003</v>
          </cell>
          <cell r="G19">
            <v>4.6384500000000015</v>
          </cell>
          <cell r="H19">
            <v>10000</v>
          </cell>
          <cell r="I19">
            <v>73.150000000000006</v>
          </cell>
          <cell r="J19">
            <v>3.148750000000001</v>
          </cell>
          <cell r="K19">
            <v>5.0120833333333339</v>
          </cell>
          <cell r="L19">
            <v>5.6241666666666665</v>
          </cell>
          <cell r="M19">
            <v>7.4683333333333337</v>
          </cell>
          <cell r="N19">
            <v>0.80087916666666648</v>
          </cell>
        </row>
      </sheetData>
      <sheetData sheetId="1" refreshError="1"/>
      <sheetData sheetId="2">
        <row r="36">
          <cell r="B36">
            <v>48</v>
          </cell>
          <cell r="C36">
            <v>43.7</v>
          </cell>
          <cell r="D36">
            <v>26.1</v>
          </cell>
          <cell r="E36">
            <v>40</v>
          </cell>
          <cell r="F36">
            <v>23.52</v>
          </cell>
          <cell r="G36">
            <v>7.008</v>
          </cell>
          <cell r="H36">
            <v>6400</v>
          </cell>
          <cell r="I36">
            <v>48</v>
          </cell>
          <cell r="J36">
            <v>4.5</v>
          </cell>
          <cell r="K36">
            <v>4.5999999999999996</v>
          </cell>
          <cell r="L36">
            <v>8</v>
          </cell>
          <cell r="M36">
            <v>9.3119999999999994</v>
          </cell>
          <cell r="N36">
            <v>1.0680000000000001</v>
          </cell>
        </row>
        <row r="37">
          <cell r="B37">
            <v>54</v>
          </cell>
          <cell r="C37">
            <v>53.4</v>
          </cell>
          <cell r="D37">
            <v>33.799999999999997</v>
          </cell>
          <cell r="E37">
            <v>61</v>
          </cell>
          <cell r="F37">
            <v>30.12</v>
          </cell>
          <cell r="G37">
            <v>10.128</v>
          </cell>
          <cell r="H37">
            <v>6800</v>
          </cell>
          <cell r="I37">
            <v>54</v>
          </cell>
          <cell r="J37">
            <v>5.8</v>
          </cell>
          <cell r="K37">
            <v>5.7</v>
          </cell>
          <cell r="L37">
            <v>9.3000000000000007</v>
          </cell>
          <cell r="M37">
            <v>13.728</v>
          </cell>
          <cell r="N37">
            <v>1.248</v>
          </cell>
        </row>
        <row r="38">
          <cell r="B38">
            <v>50.75</v>
          </cell>
          <cell r="C38">
            <v>49.075000000000003</v>
          </cell>
          <cell r="D38">
            <v>29.2</v>
          </cell>
          <cell r="E38">
            <v>46</v>
          </cell>
          <cell r="F38">
            <v>26.4</v>
          </cell>
          <cell r="G38">
            <v>8.0039999999999996</v>
          </cell>
          <cell r="H38">
            <v>7000</v>
          </cell>
          <cell r="I38">
            <v>50.75</v>
          </cell>
          <cell r="J38">
            <v>5.3250000000000002</v>
          </cell>
          <cell r="K38">
            <v>5.25</v>
          </cell>
          <cell r="L38">
            <v>8.6750000000000007</v>
          </cell>
          <cell r="M38">
            <v>11.747999999999999</v>
          </cell>
          <cell r="N38">
            <v>1.143</v>
          </cell>
        </row>
      </sheetData>
      <sheetData sheetId="3">
        <row r="36">
          <cell r="B36">
            <v>50</v>
          </cell>
          <cell r="C36">
            <v>41.7</v>
          </cell>
          <cell r="D36">
            <v>30.3</v>
          </cell>
          <cell r="E36">
            <v>63</v>
          </cell>
          <cell r="F36">
            <v>30.24</v>
          </cell>
          <cell r="G36">
            <v>9.5519999999999996</v>
          </cell>
          <cell r="H36">
            <v>5500</v>
          </cell>
          <cell r="I36">
            <v>50</v>
          </cell>
          <cell r="J36">
            <v>3.1</v>
          </cell>
          <cell r="K36">
            <v>5.4</v>
          </cell>
          <cell r="L36">
            <v>8.1999999999999993</v>
          </cell>
          <cell r="M36">
            <v>7.68</v>
          </cell>
          <cell r="N36">
            <v>1</v>
          </cell>
        </row>
        <row r="37">
          <cell r="B37">
            <v>54</v>
          </cell>
          <cell r="C37">
            <v>58.8</v>
          </cell>
          <cell r="D37">
            <v>48.9</v>
          </cell>
          <cell r="E37">
            <v>75</v>
          </cell>
          <cell r="F37">
            <v>34.32</v>
          </cell>
          <cell r="G37">
            <v>11.04</v>
          </cell>
          <cell r="H37">
            <v>6400</v>
          </cell>
          <cell r="I37">
            <v>54</v>
          </cell>
          <cell r="J37">
            <v>5.8</v>
          </cell>
          <cell r="K37">
            <v>5.8</v>
          </cell>
          <cell r="L37">
            <v>9.8000000000000007</v>
          </cell>
          <cell r="M37">
            <v>8.2080000000000002</v>
          </cell>
          <cell r="N37">
            <v>1.272</v>
          </cell>
        </row>
        <row r="38">
          <cell r="B38">
            <v>52.25</v>
          </cell>
          <cell r="C38">
            <v>50.924999999999997</v>
          </cell>
          <cell r="D38">
            <v>39.274999999999999</v>
          </cell>
          <cell r="E38">
            <v>68.5</v>
          </cell>
          <cell r="F38">
            <v>32.28</v>
          </cell>
          <cell r="G38">
            <v>10.332000000000001</v>
          </cell>
          <cell r="H38">
            <v>6000</v>
          </cell>
          <cell r="I38">
            <v>52.25</v>
          </cell>
          <cell r="J38">
            <v>4.0250000000000004</v>
          </cell>
          <cell r="K38">
            <v>5.625</v>
          </cell>
          <cell r="L38">
            <v>8.9249999999999989</v>
          </cell>
          <cell r="M38">
            <v>7.9860000000000007</v>
          </cell>
          <cell r="N38">
            <v>1.123</v>
          </cell>
        </row>
      </sheetData>
      <sheetData sheetId="4">
        <row r="36">
          <cell r="B36">
            <v>49</v>
          </cell>
          <cell r="C36">
            <v>72.5</v>
          </cell>
          <cell r="D36">
            <v>61.1</v>
          </cell>
          <cell r="E36">
            <v>52.7</v>
          </cell>
          <cell r="F36">
            <v>28.24</v>
          </cell>
          <cell r="G36">
            <v>4.5359999999999996</v>
          </cell>
          <cell r="H36">
            <v>5700</v>
          </cell>
          <cell r="I36">
            <v>49</v>
          </cell>
          <cell r="J36">
            <v>4.3</v>
          </cell>
          <cell r="K36">
            <v>7.2</v>
          </cell>
          <cell r="L36">
            <v>5</v>
          </cell>
          <cell r="M36">
            <v>7.2</v>
          </cell>
          <cell r="N36">
            <v>0.73599999999999999</v>
          </cell>
        </row>
        <row r="37">
          <cell r="B37">
            <v>77</v>
          </cell>
          <cell r="C37">
            <v>98.1</v>
          </cell>
          <cell r="D37">
            <v>81.8</v>
          </cell>
          <cell r="E37">
            <v>67</v>
          </cell>
          <cell r="F37">
            <v>36.72</v>
          </cell>
          <cell r="G37">
            <v>9.9359999999999999</v>
          </cell>
          <cell r="H37">
            <v>6400</v>
          </cell>
          <cell r="I37">
            <v>77</v>
          </cell>
          <cell r="J37">
            <v>5.0999999999999996</v>
          </cell>
          <cell r="K37">
            <v>9</v>
          </cell>
          <cell r="L37">
            <v>7.6</v>
          </cell>
          <cell r="M37">
            <v>9.048</v>
          </cell>
          <cell r="N37">
            <v>1.56</v>
          </cell>
        </row>
        <row r="38">
          <cell r="B38">
            <v>61.8</v>
          </cell>
          <cell r="C38">
            <v>82.8</v>
          </cell>
          <cell r="D38">
            <v>68.540000000000006</v>
          </cell>
          <cell r="E38">
            <v>61</v>
          </cell>
          <cell r="F38">
            <v>33.088000000000001</v>
          </cell>
          <cell r="G38">
            <v>7.6836000000000011</v>
          </cell>
          <cell r="H38">
            <v>6000</v>
          </cell>
          <cell r="I38">
            <v>61.8</v>
          </cell>
          <cell r="J38">
            <v>4.8199999999999994</v>
          </cell>
          <cell r="K38">
            <v>8.0400000000000009</v>
          </cell>
          <cell r="L38">
            <v>6.76</v>
          </cell>
          <cell r="M38">
            <v>8.1887999999999987</v>
          </cell>
          <cell r="N38">
            <v>1.3423999999999998</v>
          </cell>
        </row>
      </sheetData>
      <sheetData sheetId="5">
        <row r="36">
          <cell r="B36">
            <v>70</v>
          </cell>
          <cell r="C36">
            <v>113.1</v>
          </cell>
          <cell r="D36">
            <v>91.6</v>
          </cell>
          <cell r="E36">
            <v>73</v>
          </cell>
          <cell r="F36">
            <v>28.08</v>
          </cell>
          <cell r="G36">
            <v>3.2879999999999998</v>
          </cell>
          <cell r="H36">
            <v>7000</v>
          </cell>
          <cell r="I36">
            <v>70</v>
          </cell>
          <cell r="J36">
            <v>1.7</v>
          </cell>
          <cell r="K36">
            <v>3.2</v>
          </cell>
          <cell r="L36">
            <v>1.2</v>
          </cell>
          <cell r="M36">
            <v>4.032</v>
          </cell>
          <cell r="N36">
            <v>0.37</v>
          </cell>
        </row>
        <row r="37">
          <cell r="B37">
            <v>78</v>
          </cell>
          <cell r="C37">
            <v>138.9</v>
          </cell>
          <cell r="D37">
            <v>115.4</v>
          </cell>
          <cell r="E37">
            <v>180</v>
          </cell>
          <cell r="F37">
            <v>38.799999999999997</v>
          </cell>
          <cell r="G37">
            <v>4.8479999999999999</v>
          </cell>
          <cell r="H37">
            <v>7500</v>
          </cell>
          <cell r="I37">
            <v>78</v>
          </cell>
          <cell r="J37">
            <v>3.2</v>
          </cell>
          <cell r="K37">
            <v>5.8</v>
          </cell>
          <cell r="L37">
            <v>5.2</v>
          </cell>
          <cell r="M37">
            <v>7.1280000000000001</v>
          </cell>
          <cell r="N37">
            <v>0.72799999999999998</v>
          </cell>
        </row>
        <row r="38">
          <cell r="B38">
            <v>72.75</v>
          </cell>
          <cell r="C38">
            <v>121.72499999999999</v>
          </cell>
          <cell r="D38">
            <v>99.075000000000003</v>
          </cell>
          <cell r="E38">
            <v>105.25</v>
          </cell>
          <cell r="F38">
            <v>30.83</v>
          </cell>
          <cell r="G38">
            <v>3.798</v>
          </cell>
          <cell r="H38">
            <v>7000</v>
          </cell>
          <cell r="I38">
            <v>72.75</v>
          </cell>
          <cell r="J38">
            <v>2.35</v>
          </cell>
          <cell r="K38">
            <v>4.375</v>
          </cell>
          <cell r="L38">
            <v>2.8</v>
          </cell>
          <cell r="M38">
            <v>4.9420000000000002</v>
          </cell>
          <cell r="N38">
            <v>0.52925</v>
          </cell>
        </row>
      </sheetData>
      <sheetData sheetId="6">
        <row r="36">
          <cell r="B36">
            <v>80</v>
          </cell>
          <cell r="C36">
            <v>90.3</v>
          </cell>
          <cell r="D36">
            <v>71.900000000000006</v>
          </cell>
          <cell r="E36">
            <v>81.3</v>
          </cell>
          <cell r="F36">
            <v>26.52</v>
          </cell>
          <cell r="G36">
            <v>2.8439999999999999</v>
          </cell>
          <cell r="H36">
            <v>8500</v>
          </cell>
          <cell r="I36">
            <v>80</v>
          </cell>
          <cell r="J36">
            <v>1.5</v>
          </cell>
          <cell r="K36">
            <v>2.4</v>
          </cell>
          <cell r="L36">
            <v>1</v>
          </cell>
          <cell r="M36">
            <v>3.5760000000000001</v>
          </cell>
          <cell r="N36">
            <v>0.4</v>
          </cell>
        </row>
        <row r="37">
          <cell r="B37">
            <v>85</v>
          </cell>
          <cell r="C37">
            <v>115.8</v>
          </cell>
          <cell r="D37">
            <v>94.1</v>
          </cell>
          <cell r="E37">
            <v>91.3</v>
          </cell>
          <cell r="F37">
            <v>29.1</v>
          </cell>
          <cell r="G37">
            <v>3.504</v>
          </cell>
          <cell r="H37">
            <v>11500</v>
          </cell>
          <cell r="I37">
            <v>85</v>
          </cell>
          <cell r="J37">
            <v>1.9</v>
          </cell>
          <cell r="K37">
            <v>3.5</v>
          </cell>
          <cell r="L37">
            <v>2</v>
          </cell>
          <cell r="M37">
            <v>4.6440000000000001</v>
          </cell>
          <cell r="N37">
            <v>0.58799999999999997</v>
          </cell>
        </row>
        <row r="38">
          <cell r="B38">
            <v>83</v>
          </cell>
          <cell r="C38">
            <v>104.4</v>
          </cell>
          <cell r="D38">
            <v>84.9</v>
          </cell>
          <cell r="E38">
            <v>86.4</v>
          </cell>
          <cell r="F38">
            <v>27.824999999999999</v>
          </cell>
          <cell r="G38">
            <v>3.2549999999999999</v>
          </cell>
          <cell r="H38">
            <v>10000</v>
          </cell>
          <cell r="I38">
            <v>83</v>
          </cell>
          <cell r="J38">
            <v>1.7250000000000001</v>
          </cell>
          <cell r="K38">
            <v>3.0999999999999996</v>
          </cell>
          <cell r="L38">
            <v>1.55</v>
          </cell>
          <cell r="M38">
            <v>4.2360000000000007</v>
          </cell>
          <cell r="N38">
            <v>0.51375000000000004</v>
          </cell>
        </row>
      </sheetData>
      <sheetData sheetId="7">
        <row r="36">
          <cell r="B36">
            <v>76</v>
          </cell>
          <cell r="C36">
            <v>77.599999999999994</v>
          </cell>
          <cell r="D36">
            <v>63.9</v>
          </cell>
          <cell r="E36">
            <v>63</v>
          </cell>
          <cell r="F36">
            <v>12.096</v>
          </cell>
          <cell r="G36">
            <v>1.365</v>
          </cell>
          <cell r="H36">
            <v>10500</v>
          </cell>
          <cell r="I36">
            <v>76</v>
          </cell>
          <cell r="J36">
            <v>2.7</v>
          </cell>
          <cell r="K36">
            <v>4.5999999999999996</v>
          </cell>
          <cell r="L36">
            <v>4.4000000000000004</v>
          </cell>
          <cell r="M36">
            <v>6.6959999999999997</v>
          </cell>
          <cell r="N36">
            <v>0.48</v>
          </cell>
        </row>
        <row r="37">
          <cell r="B37">
            <v>93</v>
          </cell>
          <cell r="C37">
            <v>108.9</v>
          </cell>
          <cell r="D37">
            <v>91.4</v>
          </cell>
          <cell r="E37">
            <v>104</v>
          </cell>
          <cell r="F37">
            <v>31.38</v>
          </cell>
          <cell r="G37">
            <v>4.32</v>
          </cell>
          <cell r="H37">
            <v>12500</v>
          </cell>
          <cell r="I37">
            <v>93</v>
          </cell>
          <cell r="J37">
            <v>3.4</v>
          </cell>
          <cell r="K37">
            <v>5.8</v>
          </cell>
          <cell r="L37">
            <v>6.5</v>
          </cell>
          <cell r="M37">
            <v>8.16</v>
          </cell>
          <cell r="N37">
            <v>0.74399999999999999</v>
          </cell>
        </row>
        <row r="38">
          <cell r="B38">
            <v>81.400000000000006</v>
          </cell>
          <cell r="C38">
            <v>89.760000000000019</v>
          </cell>
          <cell r="D38">
            <v>74.599999999999994</v>
          </cell>
          <cell r="E38">
            <v>86.6</v>
          </cell>
          <cell r="F38">
            <v>26.083199999999998</v>
          </cell>
          <cell r="G38">
            <v>3.4265999999999996</v>
          </cell>
          <cell r="H38">
            <v>12000</v>
          </cell>
          <cell r="I38">
            <v>81.400000000000006</v>
          </cell>
          <cell r="J38">
            <v>3.12</v>
          </cell>
          <cell r="K38">
            <v>5.28</v>
          </cell>
          <cell r="L38">
            <v>5.6199999999999992</v>
          </cell>
          <cell r="M38">
            <v>7.5072000000000001</v>
          </cell>
          <cell r="N38">
            <v>0.59040000000000004</v>
          </cell>
        </row>
      </sheetData>
      <sheetData sheetId="8">
        <row r="36">
          <cell r="B36">
            <v>80</v>
          </cell>
          <cell r="C36">
            <v>76.099999999999994</v>
          </cell>
          <cell r="D36">
            <v>64</v>
          </cell>
          <cell r="E36">
            <v>68</v>
          </cell>
          <cell r="F36">
            <v>17.2</v>
          </cell>
          <cell r="G36">
            <v>2.2080000000000002</v>
          </cell>
          <cell r="H36">
            <v>11000</v>
          </cell>
          <cell r="I36">
            <v>80</v>
          </cell>
          <cell r="J36">
            <v>2.9</v>
          </cell>
          <cell r="K36">
            <v>4.9000000000000004</v>
          </cell>
          <cell r="L36">
            <v>4.8</v>
          </cell>
          <cell r="M36">
            <v>7.1520000000000001</v>
          </cell>
          <cell r="N36">
            <v>0.50900000000000001</v>
          </cell>
        </row>
        <row r="37">
          <cell r="B37">
            <v>91</v>
          </cell>
          <cell r="C37">
            <v>111.6</v>
          </cell>
          <cell r="D37">
            <v>91.8</v>
          </cell>
          <cell r="E37">
            <v>94</v>
          </cell>
          <cell r="F37">
            <v>31.76</v>
          </cell>
          <cell r="G37">
            <v>3.1920000000000002</v>
          </cell>
          <cell r="H37">
            <v>13500</v>
          </cell>
          <cell r="I37">
            <v>91</v>
          </cell>
          <cell r="J37">
            <v>3.3</v>
          </cell>
          <cell r="K37">
            <v>5.6</v>
          </cell>
          <cell r="L37">
            <v>6</v>
          </cell>
          <cell r="M37">
            <v>8.16</v>
          </cell>
          <cell r="N37">
            <v>0.82399999999999995</v>
          </cell>
        </row>
        <row r="38">
          <cell r="B38">
            <v>85.75</v>
          </cell>
          <cell r="C38">
            <v>92.875</v>
          </cell>
          <cell r="D38">
            <v>77.25</v>
          </cell>
          <cell r="E38">
            <v>81.25</v>
          </cell>
          <cell r="F38">
            <v>23.360000000000003</v>
          </cell>
          <cell r="G38">
            <v>2.7610000000000001</v>
          </cell>
          <cell r="H38">
            <v>12000</v>
          </cell>
          <cell r="I38">
            <v>85.75</v>
          </cell>
          <cell r="J38">
            <v>3.1750000000000003</v>
          </cell>
          <cell r="K38">
            <v>5.4</v>
          </cell>
          <cell r="L38">
            <v>5.4</v>
          </cell>
          <cell r="M38">
            <v>7.5540000000000003</v>
          </cell>
          <cell r="N38">
            <v>0.62124999999999997</v>
          </cell>
        </row>
      </sheetData>
      <sheetData sheetId="9">
        <row r="36">
          <cell r="B36">
            <v>82</v>
          </cell>
          <cell r="C36">
            <v>95.1</v>
          </cell>
          <cell r="D36">
            <v>79.599999999999994</v>
          </cell>
          <cell r="E36">
            <v>80.7</v>
          </cell>
          <cell r="F36">
            <v>28.24</v>
          </cell>
          <cell r="G36">
            <v>3.12</v>
          </cell>
          <cell r="H36">
            <v>13500</v>
          </cell>
          <cell r="I36">
            <v>82</v>
          </cell>
          <cell r="J36">
            <v>2.2999999999999998</v>
          </cell>
          <cell r="K36">
            <v>4.0999999999999996</v>
          </cell>
          <cell r="L36">
            <v>5</v>
          </cell>
          <cell r="M36">
            <v>7.1280000000000001</v>
          </cell>
          <cell r="N36">
            <v>0.69299999999999995</v>
          </cell>
          <cell r="O36" t="str">
            <v>&lt;30</v>
          </cell>
        </row>
        <row r="37">
          <cell r="B37">
            <v>90</v>
          </cell>
          <cell r="C37">
            <v>108.6</v>
          </cell>
          <cell r="D37">
            <v>89.2</v>
          </cell>
          <cell r="E37">
            <v>102</v>
          </cell>
          <cell r="F37">
            <v>36.4</v>
          </cell>
          <cell r="G37">
            <v>3.4319999999999999</v>
          </cell>
          <cell r="H37">
            <v>14500</v>
          </cell>
          <cell r="I37">
            <v>90</v>
          </cell>
          <cell r="J37">
            <v>3.4</v>
          </cell>
          <cell r="K37">
            <v>5.9</v>
          </cell>
          <cell r="L37">
            <v>6.6</v>
          </cell>
          <cell r="M37">
            <v>7.92</v>
          </cell>
          <cell r="N37">
            <v>0.79500000000000004</v>
          </cell>
          <cell r="O37" t="str">
            <v>&lt;30</v>
          </cell>
        </row>
        <row r="38">
          <cell r="B38">
            <v>85.6</v>
          </cell>
          <cell r="C38">
            <v>103.02000000000001</v>
          </cell>
          <cell r="D38">
            <v>84.999999999999986</v>
          </cell>
          <cell r="E38">
            <v>90.74</v>
          </cell>
          <cell r="F38">
            <v>33.024000000000001</v>
          </cell>
          <cell r="G38">
            <v>3.2912000000000008</v>
          </cell>
          <cell r="H38">
            <v>14000</v>
          </cell>
          <cell r="I38">
            <v>85.6</v>
          </cell>
          <cell r="J38">
            <v>2.7199999999999998</v>
          </cell>
          <cell r="K38">
            <v>4.7399999999999993</v>
          </cell>
          <cell r="L38">
            <v>5.5600000000000005</v>
          </cell>
          <cell r="M38">
            <v>7.5648</v>
          </cell>
          <cell r="N38">
            <v>0.7427999999999999</v>
          </cell>
          <cell r="O38" t="str">
            <v>&lt;30</v>
          </cell>
        </row>
      </sheetData>
      <sheetData sheetId="10">
        <row r="36">
          <cell r="B36">
            <v>69</v>
          </cell>
          <cell r="C36">
            <v>106.2</v>
          </cell>
          <cell r="D36">
            <v>88.8</v>
          </cell>
          <cell r="E36">
            <v>88</v>
          </cell>
          <cell r="F36">
            <v>28.2</v>
          </cell>
          <cell r="G36">
            <v>2.8319999999999999</v>
          </cell>
          <cell r="H36">
            <v>10500</v>
          </cell>
          <cell r="I36">
            <v>69</v>
          </cell>
          <cell r="J36">
            <v>1.9</v>
          </cell>
          <cell r="K36">
            <v>3.4</v>
          </cell>
          <cell r="L36">
            <v>5.2</v>
          </cell>
          <cell r="M36">
            <v>6.1920000000000002</v>
          </cell>
          <cell r="N36">
            <v>0.79200000000000004</v>
          </cell>
          <cell r="O36" t="str">
            <v>&lt;30</v>
          </cell>
        </row>
        <row r="37">
          <cell r="B37">
            <v>80</v>
          </cell>
          <cell r="C37">
            <v>112.2</v>
          </cell>
          <cell r="D37">
            <v>94</v>
          </cell>
          <cell r="E37">
            <v>103</v>
          </cell>
          <cell r="F37">
            <v>33.840000000000003</v>
          </cell>
          <cell r="G37">
            <v>3.6720000000000002</v>
          </cell>
          <cell r="H37">
            <v>14000</v>
          </cell>
          <cell r="I37">
            <v>80</v>
          </cell>
          <cell r="J37">
            <v>3.1</v>
          </cell>
          <cell r="K37">
            <v>5.4</v>
          </cell>
          <cell r="L37">
            <v>6.8</v>
          </cell>
          <cell r="M37">
            <v>7.44</v>
          </cell>
          <cell r="N37">
            <v>0.85399999999999998</v>
          </cell>
          <cell r="O37" t="str">
            <v>&lt;30</v>
          </cell>
        </row>
        <row r="38">
          <cell r="B38">
            <v>74</v>
          </cell>
          <cell r="C38">
            <v>108.14999999999999</v>
          </cell>
          <cell r="D38">
            <v>90.600000000000009</v>
          </cell>
          <cell r="E38">
            <v>93.7</v>
          </cell>
          <cell r="F38">
            <v>30.72</v>
          </cell>
          <cell r="G38">
            <v>3.2880000000000003</v>
          </cell>
          <cell r="H38">
            <v>12000</v>
          </cell>
          <cell r="I38">
            <v>74</v>
          </cell>
          <cell r="J38">
            <v>2.4750000000000001</v>
          </cell>
          <cell r="K38">
            <v>4.25</v>
          </cell>
          <cell r="L38">
            <v>6.1999999999999993</v>
          </cell>
          <cell r="M38">
            <v>6.9240000000000004</v>
          </cell>
          <cell r="N38">
            <v>0.8254999999999999</v>
          </cell>
          <cell r="O38" t="str">
            <v>&lt;30</v>
          </cell>
        </row>
      </sheetData>
      <sheetData sheetId="11">
        <row r="36">
          <cell r="B36">
            <v>72</v>
          </cell>
          <cell r="C36">
            <v>104.1</v>
          </cell>
          <cell r="D36">
            <v>85.8</v>
          </cell>
          <cell r="E36">
            <v>78</v>
          </cell>
          <cell r="F36">
            <v>27.42</v>
          </cell>
          <cell r="G36">
            <v>2.96</v>
          </cell>
          <cell r="H36">
            <v>10000</v>
          </cell>
          <cell r="I36">
            <v>72</v>
          </cell>
          <cell r="J36">
            <v>2.1</v>
          </cell>
          <cell r="K36">
            <v>3.8</v>
          </cell>
          <cell r="L36">
            <v>4.5999999999999996</v>
          </cell>
          <cell r="M36">
            <v>6.5519999999999996</v>
          </cell>
          <cell r="N36">
            <v>0.72</v>
          </cell>
          <cell r="O36" t="str">
            <v>&lt;30</v>
          </cell>
        </row>
        <row r="37">
          <cell r="B37">
            <v>77</v>
          </cell>
          <cell r="C37">
            <v>111.3</v>
          </cell>
          <cell r="D37">
            <v>92.6</v>
          </cell>
          <cell r="E37">
            <v>97</v>
          </cell>
          <cell r="F37">
            <v>30</v>
          </cell>
          <cell r="G37">
            <v>3.36</v>
          </cell>
          <cell r="H37">
            <v>11000</v>
          </cell>
          <cell r="I37">
            <v>77</v>
          </cell>
          <cell r="J37">
            <v>2.4</v>
          </cell>
          <cell r="K37">
            <v>4.2</v>
          </cell>
          <cell r="L37">
            <v>5.8</v>
          </cell>
          <cell r="M37">
            <v>7.7519999999999998</v>
          </cell>
          <cell r="N37">
            <v>0.79800000000000004</v>
          </cell>
          <cell r="O37" t="str">
            <v>&lt;30</v>
          </cell>
        </row>
        <row r="38">
          <cell r="B38">
            <v>74.25</v>
          </cell>
          <cell r="C38">
            <v>108.22499999999999</v>
          </cell>
          <cell r="D38">
            <v>89.7</v>
          </cell>
          <cell r="E38">
            <v>89.875</v>
          </cell>
          <cell r="F38">
            <v>29.19</v>
          </cell>
          <cell r="G38">
            <v>3.1340000000000003</v>
          </cell>
          <cell r="H38">
            <v>10000</v>
          </cell>
          <cell r="I38">
            <v>74.25</v>
          </cell>
          <cell r="J38">
            <v>2.25</v>
          </cell>
          <cell r="K38">
            <v>3.9749999999999996</v>
          </cell>
          <cell r="L38">
            <v>5.25</v>
          </cell>
          <cell r="M38">
            <v>7.2299999999999995</v>
          </cell>
          <cell r="N38">
            <v>0.74275000000000002</v>
          </cell>
          <cell r="O38" t="str">
            <v>&lt;30</v>
          </cell>
        </row>
      </sheetData>
      <sheetData sheetId="12">
        <row r="36">
          <cell r="B36">
            <v>73</v>
          </cell>
          <cell r="C36">
            <v>95.2</v>
          </cell>
          <cell r="D36">
            <v>78.8</v>
          </cell>
          <cell r="E36">
            <v>83</v>
          </cell>
          <cell r="F36">
            <v>28.92</v>
          </cell>
          <cell r="G36">
            <v>2.8319999999999999</v>
          </cell>
          <cell r="H36">
            <v>10000</v>
          </cell>
          <cell r="I36">
            <v>73</v>
          </cell>
          <cell r="J36">
            <v>2.2000000000000002</v>
          </cell>
          <cell r="K36">
            <v>3.9</v>
          </cell>
          <cell r="L36">
            <v>4.4000000000000004</v>
          </cell>
          <cell r="M36">
            <v>8.0879999999999992</v>
          </cell>
          <cell r="N36">
            <v>0.73199999999999998</v>
          </cell>
          <cell r="O36" t="str">
            <v>&lt;30</v>
          </cell>
        </row>
        <row r="37">
          <cell r="B37">
            <v>81</v>
          </cell>
          <cell r="C37">
            <v>111.9</v>
          </cell>
          <cell r="D37">
            <v>92.6</v>
          </cell>
          <cell r="E37">
            <v>114</v>
          </cell>
          <cell r="F37">
            <v>36.4</v>
          </cell>
          <cell r="G37">
            <v>4.1280000000000001</v>
          </cell>
          <cell r="H37">
            <v>11000</v>
          </cell>
          <cell r="I37">
            <v>81</v>
          </cell>
          <cell r="J37">
            <v>3.2</v>
          </cell>
          <cell r="K37">
            <v>5.5</v>
          </cell>
          <cell r="L37">
            <v>5.8</v>
          </cell>
          <cell r="M37">
            <v>8.4</v>
          </cell>
          <cell r="N37">
            <v>0.85199999999999998</v>
          </cell>
          <cell r="O37" t="str">
            <v>&lt;30</v>
          </cell>
        </row>
        <row r="38">
          <cell r="B38">
            <v>77</v>
          </cell>
          <cell r="C38">
            <v>104.6</v>
          </cell>
          <cell r="D38">
            <v>86.2</v>
          </cell>
          <cell r="E38">
            <v>98.8</v>
          </cell>
          <cell r="F38">
            <v>31.396000000000004</v>
          </cell>
          <cell r="G38">
            <v>3.4079999999999999</v>
          </cell>
          <cell r="H38">
            <v>10000</v>
          </cell>
          <cell r="I38">
            <v>77</v>
          </cell>
          <cell r="J38">
            <v>2.6</v>
          </cell>
          <cell r="K38">
            <v>4.5600000000000005</v>
          </cell>
          <cell r="L38">
            <v>5.2</v>
          </cell>
          <cell r="M38">
            <v>8.251199999999999</v>
          </cell>
          <cell r="N38">
            <v>0.7792</v>
          </cell>
          <cell r="O38" t="str">
            <v>&lt;30</v>
          </cell>
        </row>
      </sheetData>
      <sheetData sheetId="13">
        <row r="36">
          <cell r="B36">
            <v>73</v>
          </cell>
          <cell r="C36">
            <v>90</v>
          </cell>
          <cell r="D36">
            <v>75.8</v>
          </cell>
          <cell r="E36">
            <v>86</v>
          </cell>
          <cell r="F36">
            <v>28</v>
          </cell>
          <cell r="G36">
            <v>2.9279999999999999</v>
          </cell>
          <cell r="H36">
            <v>11000</v>
          </cell>
          <cell r="I36">
            <v>73</v>
          </cell>
          <cell r="J36">
            <v>3.1</v>
          </cell>
          <cell r="K36">
            <v>5.4</v>
          </cell>
          <cell r="L36">
            <v>5.2</v>
          </cell>
          <cell r="M36">
            <v>7.1520000000000001</v>
          </cell>
          <cell r="N36">
            <v>0.59499999999999997</v>
          </cell>
          <cell r="O36" t="str">
            <v>&lt;30</v>
          </cell>
        </row>
        <row r="37">
          <cell r="B37">
            <v>85</v>
          </cell>
          <cell r="C37">
            <v>115.8</v>
          </cell>
          <cell r="D37">
            <v>96</v>
          </cell>
          <cell r="E37">
            <v>106</v>
          </cell>
          <cell r="F37">
            <v>33.200000000000003</v>
          </cell>
          <cell r="G37">
            <v>3.68</v>
          </cell>
          <cell r="H37">
            <v>12000</v>
          </cell>
          <cell r="I37">
            <v>85</v>
          </cell>
          <cell r="J37">
            <v>3.3</v>
          </cell>
          <cell r="K37">
            <v>5.7</v>
          </cell>
          <cell r="L37">
            <v>6</v>
          </cell>
          <cell r="M37">
            <v>7.8719999999999999</v>
          </cell>
          <cell r="N37">
            <v>0.72799999999999998</v>
          </cell>
          <cell r="O37" t="str">
            <v>&lt;30</v>
          </cell>
        </row>
        <row r="38">
          <cell r="B38">
            <v>79.25</v>
          </cell>
          <cell r="C38">
            <v>103</v>
          </cell>
          <cell r="D38">
            <v>85.95</v>
          </cell>
          <cell r="E38">
            <v>97.775000000000006</v>
          </cell>
          <cell r="F38">
            <v>31.125</v>
          </cell>
          <cell r="G38">
            <v>3.2800000000000002</v>
          </cell>
          <cell r="H38">
            <v>11000</v>
          </cell>
          <cell r="I38">
            <v>79.25</v>
          </cell>
          <cell r="J38">
            <v>3.2</v>
          </cell>
          <cell r="K38">
            <v>5.55</v>
          </cell>
          <cell r="L38">
            <v>5.5500000000000007</v>
          </cell>
          <cell r="M38">
            <v>7.4880000000000004</v>
          </cell>
          <cell r="N38">
            <v>0.65725000000000011</v>
          </cell>
          <cell r="O38" t="str">
            <v>&lt;30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총괄"/>
      <sheetName val="한계(민박촌)"/>
      <sheetName val="2011. 1월"/>
      <sheetName val="2011. 2월"/>
      <sheetName val="2011. 3월"/>
      <sheetName val="2011. 4월"/>
      <sheetName val="2011. 5월"/>
      <sheetName val="2011. 6월"/>
      <sheetName val="2011. 7월"/>
      <sheetName val="2011. 8월"/>
      <sheetName val="2011. 9월"/>
      <sheetName val="2011. 10월"/>
      <sheetName val="2011. 11월"/>
      <sheetName val="2011. 12월"/>
    </sheetNames>
    <sheetDataSet>
      <sheetData sheetId="0">
        <row r="17">
          <cell r="B17">
            <v>34.200000000000003</v>
          </cell>
          <cell r="C17">
            <v>32.575000000000003</v>
          </cell>
          <cell r="D17">
            <v>27.45</v>
          </cell>
          <cell r="E17">
            <v>37.75</v>
          </cell>
          <cell r="F17">
            <v>19.596</v>
          </cell>
          <cell r="G17">
            <v>2.62</v>
          </cell>
          <cell r="H17">
            <v>22000</v>
          </cell>
          <cell r="I17">
            <v>34.200000000000003</v>
          </cell>
          <cell r="J17">
            <v>2.0250000000000004</v>
          </cell>
          <cell r="K17">
            <v>3.5249999999999999</v>
          </cell>
          <cell r="L17">
            <v>2.0500000000000003</v>
          </cell>
          <cell r="M17">
            <v>2.9609999999999999</v>
          </cell>
          <cell r="N17">
            <v>0.48424999999999996</v>
          </cell>
        </row>
        <row r="18">
          <cell r="B18">
            <v>174</v>
          </cell>
          <cell r="C18">
            <v>105.6</v>
          </cell>
          <cell r="D18">
            <v>87</v>
          </cell>
          <cell r="E18">
            <v>96.5</v>
          </cell>
          <cell r="F18">
            <v>32.25</v>
          </cell>
          <cell r="G18">
            <v>4.3019999999999996</v>
          </cell>
          <cell r="H18">
            <v>33000</v>
          </cell>
          <cell r="I18">
            <v>174</v>
          </cell>
          <cell r="J18">
            <v>5.3</v>
          </cell>
          <cell r="K18">
            <v>8.34</v>
          </cell>
          <cell r="L18">
            <v>7.12</v>
          </cell>
          <cell r="M18">
            <v>9.9407999999999994</v>
          </cell>
          <cell r="N18">
            <v>1.3408</v>
          </cell>
        </row>
        <row r="19">
          <cell r="B19">
            <v>66.333333333333329</v>
          </cell>
          <cell r="C19">
            <v>77.285833333333343</v>
          </cell>
          <cell r="D19">
            <v>63.431249999999999</v>
          </cell>
          <cell r="E19">
            <v>75.031250000000014</v>
          </cell>
          <cell r="F19">
            <v>27.596749999999997</v>
          </cell>
          <cell r="G19">
            <v>3.3066666666666662</v>
          </cell>
          <cell r="H19">
            <v>25000</v>
          </cell>
          <cell r="I19">
            <v>66.333333333333329</v>
          </cell>
          <cell r="J19">
            <v>3.3891666666666675</v>
          </cell>
          <cell r="K19">
            <v>5.3058333333333332</v>
          </cell>
          <cell r="L19">
            <v>4.4920833333333334</v>
          </cell>
          <cell r="M19">
            <v>5.3699666666666666</v>
          </cell>
          <cell r="N19">
            <v>0.80006250000000001</v>
          </cell>
        </row>
      </sheetData>
      <sheetData sheetId="1" refreshError="1"/>
      <sheetData sheetId="2">
        <row r="36">
          <cell r="B36">
            <v>148</v>
          </cell>
          <cell r="C36">
            <v>37.4</v>
          </cell>
          <cell r="D36">
            <v>23</v>
          </cell>
          <cell r="E36">
            <v>30</v>
          </cell>
          <cell r="F36">
            <v>21</v>
          </cell>
          <cell r="G36">
            <v>1.6080000000000001</v>
          </cell>
          <cell r="H36">
            <v>21000</v>
          </cell>
          <cell r="I36">
            <v>148</v>
          </cell>
          <cell r="J36">
            <v>4.8</v>
          </cell>
          <cell r="K36">
            <v>3.5</v>
          </cell>
          <cell r="L36">
            <v>1</v>
          </cell>
          <cell r="M36">
            <v>2.004</v>
          </cell>
          <cell r="N36">
            <v>1.056</v>
          </cell>
        </row>
        <row r="37">
          <cell r="B37">
            <v>200</v>
          </cell>
          <cell r="C37">
            <v>44.3</v>
          </cell>
          <cell r="D37">
            <v>32.799999999999997</v>
          </cell>
          <cell r="E37">
            <v>47</v>
          </cell>
          <cell r="F37">
            <v>30</v>
          </cell>
          <cell r="G37">
            <v>3.96</v>
          </cell>
          <cell r="H37">
            <v>29000</v>
          </cell>
          <cell r="I37">
            <v>200</v>
          </cell>
          <cell r="J37">
            <v>5.9</v>
          </cell>
          <cell r="K37">
            <v>5.6</v>
          </cell>
          <cell r="L37">
            <v>3.6</v>
          </cell>
          <cell r="M37">
            <v>3.6960000000000002</v>
          </cell>
          <cell r="N37">
            <v>1.26</v>
          </cell>
        </row>
        <row r="38">
          <cell r="B38">
            <v>174</v>
          </cell>
          <cell r="C38">
            <v>40.550000000000004</v>
          </cell>
          <cell r="D38">
            <v>28.7</v>
          </cell>
          <cell r="E38">
            <v>37.75</v>
          </cell>
          <cell r="F38">
            <v>24.66</v>
          </cell>
          <cell r="G38">
            <v>2.62</v>
          </cell>
          <cell r="H38">
            <v>25000</v>
          </cell>
          <cell r="I38">
            <v>174</v>
          </cell>
          <cell r="J38">
            <v>5.3</v>
          </cell>
          <cell r="K38">
            <v>4.4000000000000004</v>
          </cell>
          <cell r="L38">
            <v>2.1999999999999997</v>
          </cell>
          <cell r="M38">
            <v>2.9609999999999999</v>
          </cell>
          <cell r="N38">
            <v>1.1400000000000001</v>
          </cell>
        </row>
      </sheetData>
      <sheetData sheetId="3">
        <row r="36">
          <cell r="B36">
            <v>168</v>
          </cell>
          <cell r="C36">
            <v>30</v>
          </cell>
          <cell r="D36">
            <v>25.1</v>
          </cell>
          <cell r="E36">
            <v>49</v>
          </cell>
          <cell r="F36">
            <v>30.24</v>
          </cell>
          <cell r="G36">
            <v>3.8639999999999999</v>
          </cell>
          <cell r="H36">
            <v>20500</v>
          </cell>
          <cell r="I36">
            <v>168</v>
          </cell>
          <cell r="J36">
            <v>3.7</v>
          </cell>
          <cell r="K36">
            <v>5.4</v>
          </cell>
          <cell r="L36">
            <v>4.8</v>
          </cell>
          <cell r="M36">
            <v>3.84</v>
          </cell>
          <cell r="N36">
            <v>1.0680000000000001</v>
          </cell>
        </row>
        <row r="37">
          <cell r="B37">
            <v>172</v>
          </cell>
          <cell r="C37">
            <v>35.5</v>
          </cell>
          <cell r="D37">
            <v>29.7</v>
          </cell>
          <cell r="E37">
            <v>58</v>
          </cell>
          <cell r="F37">
            <v>36.119999999999997</v>
          </cell>
          <cell r="G37">
            <v>4.6319999999999997</v>
          </cell>
          <cell r="H37">
            <v>23500</v>
          </cell>
          <cell r="I37">
            <v>172</v>
          </cell>
          <cell r="J37">
            <v>4.7</v>
          </cell>
          <cell r="K37">
            <v>8.1</v>
          </cell>
          <cell r="L37">
            <v>8.8000000000000007</v>
          </cell>
          <cell r="M37">
            <v>7.2240000000000002</v>
          </cell>
          <cell r="N37">
            <v>1.6319999999999999</v>
          </cell>
        </row>
        <row r="38">
          <cell r="B38">
            <v>170.25</v>
          </cell>
          <cell r="C38">
            <v>32.575000000000003</v>
          </cell>
          <cell r="D38">
            <v>27.45</v>
          </cell>
          <cell r="E38">
            <v>53.5</v>
          </cell>
          <cell r="F38">
            <v>32.25</v>
          </cell>
          <cell r="G38">
            <v>4.3019999999999996</v>
          </cell>
          <cell r="H38">
            <v>22000</v>
          </cell>
          <cell r="I38">
            <v>170.25</v>
          </cell>
          <cell r="J38">
            <v>4.2249999999999996</v>
          </cell>
          <cell r="K38">
            <v>6.2249999999999996</v>
          </cell>
          <cell r="L38">
            <v>6.8</v>
          </cell>
          <cell r="M38">
            <v>5.1630000000000003</v>
          </cell>
          <cell r="N38">
            <v>1.2569999999999999</v>
          </cell>
        </row>
      </sheetData>
      <sheetData sheetId="4">
        <row r="36">
          <cell r="B36">
            <v>40</v>
          </cell>
          <cell r="C36">
            <v>28.7</v>
          </cell>
          <cell r="D36">
            <v>23.8</v>
          </cell>
          <cell r="E36">
            <v>44.1</v>
          </cell>
          <cell r="F36">
            <v>28.56</v>
          </cell>
          <cell r="G36">
            <v>3.0720000000000001</v>
          </cell>
          <cell r="H36">
            <v>21000</v>
          </cell>
          <cell r="I36">
            <v>40</v>
          </cell>
          <cell r="J36">
            <v>4.3</v>
          </cell>
          <cell r="K36">
            <v>6.5</v>
          </cell>
          <cell r="L36">
            <v>5</v>
          </cell>
          <cell r="M36">
            <v>8.0640000000000001</v>
          </cell>
          <cell r="N36">
            <v>1.02</v>
          </cell>
        </row>
        <row r="37">
          <cell r="B37">
            <v>50</v>
          </cell>
          <cell r="C37">
            <v>60.3</v>
          </cell>
          <cell r="D37">
            <v>51.2</v>
          </cell>
          <cell r="E37">
            <v>64</v>
          </cell>
          <cell r="F37">
            <v>32.64</v>
          </cell>
          <cell r="G37">
            <v>4.08</v>
          </cell>
          <cell r="H37">
            <v>35000</v>
          </cell>
          <cell r="I37">
            <v>50</v>
          </cell>
          <cell r="J37">
            <v>7</v>
          </cell>
          <cell r="K37">
            <v>11</v>
          </cell>
          <cell r="L37">
            <v>9</v>
          </cell>
          <cell r="M37">
            <v>14.256</v>
          </cell>
          <cell r="N37">
            <v>1.6319999999999999</v>
          </cell>
        </row>
        <row r="38">
          <cell r="B38">
            <v>45.6</v>
          </cell>
          <cell r="C38">
            <v>43.679999999999993</v>
          </cell>
          <cell r="D38">
            <v>36.020000000000003</v>
          </cell>
          <cell r="E38">
            <v>52.879999999999995</v>
          </cell>
          <cell r="F38">
            <v>30.496000000000002</v>
          </cell>
          <cell r="G38">
            <v>3.6143999999999998</v>
          </cell>
          <cell r="H38">
            <v>27000</v>
          </cell>
          <cell r="I38">
            <v>45.6</v>
          </cell>
          <cell r="J38">
            <v>5.24</v>
          </cell>
          <cell r="K38">
            <v>8.34</v>
          </cell>
          <cell r="L38">
            <v>7.12</v>
          </cell>
          <cell r="M38">
            <v>9.9407999999999994</v>
          </cell>
          <cell r="N38">
            <v>1.3408</v>
          </cell>
        </row>
      </sheetData>
      <sheetData sheetId="5">
        <row r="36">
          <cell r="B36">
            <v>38</v>
          </cell>
          <cell r="C36">
            <v>50.6</v>
          </cell>
          <cell r="D36">
            <v>41.3</v>
          </cell>
          <cell r="E36">
            <v>63</v>
          </cell>
          <cell r="F36">
            <v>22.62</v>
          </cell>
          <cell r="G36">
            <v>3.0960000000000001</v>
          </cell>
          <cell r="H36">
            <v>30500</v>
          </cell>
          <cell r="I36">
            <v>38</v>
          </cell>
          <cell r="J36">
            <v>1.7</v>
          </cell>
          <cell r="K36">
            <v>3.1</v>
          </cell>
          <cell r="L36">
            <v>2.2999999999999998</v>
          </cell>
          <cell r="M36">
            <v>4.2</v>
          </cell>
          <cell r="N36">
            <v>0.29599999999999999</v>
          </cell>
        </row>
        <row r="37">
          <cell r="B37">
            <v>40</v>
          </cell>
          <cell r="C37">
            <v>69.5</v>
          </cell>
          <cell r="D37">
            <v>57.9</v>
          </cell>
          <cell r="E37">
            <v>79</v>
          </cell>
          <cell r="F37">
            <v>28.08</v>
          </cell>
          <cell r="G37">
            <v>3.36</v>
          </cell>
          <cell r="H37">
            <v>34500</v>
          </cell>
          <cell r="I37">
            <v>40</v>
          </cell>
          <cell r="J37">
            <v>3.9</v>
          </cell>
          <cell r="K37">
            <v>6.6</v>
          </cell>
          <cell r="L37">
            <v>5.4</v>
          </cell>
          <cell r="M37">
            <v>7.1280000000000001</v>
          </cell>
          <cell r="N37">
            <v>0.64</v>
          </cell>
        </row>
        <row r="38">
          <cell r="B38">
            <v>38.75</v>
          </cell>
          <cell r="C38">
            <v>59.75</v>
          </cell>
          <cell r="D38">
            <v>48.875</v>
          </cell>
          <cell r="E38">
            <v>73.825000000000003</v>
          </cell>
          <cell r="F38">
            <v>25.62</v>
          </cell>
          <cell r="G38">
            <v>3.222</v>
          </cell>
          <cell r="H38">
            <v>33000</v>
          </cell>
          <cell r="I38">
            <v>38.75</v>
          </cell>
          <cell r="J38">
            <v>2.5750000000000002</v>
          </cell>
          <cell r="K38">
            <v>4.4250000000000007</v>
          </cell>
          <cell r="L38">
            <v>3.3250000000000002</v>
          </cell>
          <cell r="M38">
            <v>5.0879999999999992</v>
          </cell>
          <cell r="N38">
            <v>0.48675000000000002</v>
          </cell>
        </row>
      </sheetData>
      <sheetData sheetId="6">
        <row r="36">
          <cell r="B36">
            <v>37</v>
          </cell>
          <cell r="C36">
            <v>81</v>
          </cell>
          <cell r="D36">
            <v>66.400000000000006</v>
          </cell>
          <cell r="E36">
            <v>75</v>
          </cell>
          <cell r="F36">
            <v>26.1</v>
          </cell>
          <cell r="G36">
            <v>2.976</v>
          </cell>
          <cell r="H36">
            <v>29000</v>
          </cell>
          <cell r="I36">
            <v>37</v>
          </cell>
          <cell r="J36">
            <v>1.8</v>
          </cell>
          <cell r="K36">
            <v>3.2</v>
          </cell>
          <cell r="L36">
            <v>1.4</v>
          </cell>
          <cell r="M36">
            <v>3.048</v>
          </cell>
          <cell r="N36">
            <v>0.36499999999999999</v>
          </cell>
        </row>
        <row r="37">
          <cell r="B37">
            <v>43</v>
          </cell>
          <cell r="C37">
            <v>98.1</v>
          </cell>
          <cell r="D37">
            <v>81.099999999999994</v>
          </cell>
          <cell r="E37">
            <v>88</v>
          </cell>
          <cell r="F37">
            <v>31.2</v>
          </cell>
          <cell r="G37">
            <v>4.9320000000000004</v>
          </cell>
          <cell r="H37">
            <v>33500</v>
          </cell>
          <cell r="I37">
            <v>43</v>
          </cell>
          <cell r="J37">
            <v>2.2999999999999998</v>
          </cell>
          <cell r="K37">
            <v>3.9</v>
          </cell>
          <cell r="L37">
            <v>3.4</v>
          </cell>
          <cell r="M37">
            <v>4.4400000000000004</v>
          </cell>
          <cell r="N37">
            <v>0.56399999999999995</v>
          </cell>
        </row>
        <row r="38">
          <cell r="B38">
            <v>40.25</v>
          </cell>
          <cell r="C38">
            <v>88.45</v>
          </cell>
          <cell r="D38">
            <v>72.375</v>
          </cell>
          <cell r="E38">
            <v>81.900000000000006</v>
          </cell>
          <cell r="F38">
            <v>28.52</v>
          </cell>
          <cell r="G38">
            <v>3.6480000000000001</v>
          </cell>
          <cell r="H38">
            <v>31000</v>
          </cell>
          <cell r="I38">
            <v>40.25</v>
          </cell>
          <cell r="J38">
            <v>2.0250000000000004</v>
          </cell>
          <cell r="K38">
            <v>3.5249999999999999</v>
          </cell>
          <cell r="L38">
            <v>2.0500000000000003</v>
          </cell>
          <cell r="M38">
            <v>3.4829999999999997</v>
          </cell>
          <cell r="N38">
            <v>0.48424999999999996</v>
          </cell>
        </row>
      </sheetData>
      <sheetData sheetId="7">
        <row r="36">
          <cell r="B36">
            <v>30</v>
          </cell>
          <cell r="C36">
            <v>32.299999999999997</v>
          </cell>
          <cell r="D36">
            <v>27</v>
          </cell>
          <cell r="E36">
            <v>49</v>
          </cell>
          <cell r="F36">
            <v>11.12</v>
          </cell>
          <cell r="G36">
            <v>2.2799999999999998</v>
          </cell>
          <cell r="H36">
            <v>20500</v>
          </cell>
          <cell r="I36">
            <v>30</v>
          </cell>
          <cell r="J36">
            <v>2.9</v>
          </cell>
          <cell r="K36">
            <v>5.0999999999999996</v>
          </cell>
          <cell r="L36">
            <v>4.8</v>
          </cell>
          <cell r="M36">
            <v>4.3680000000000003</v>
          </cell>
          <cell r="N36">
            <v>0.55200000000000005</v>
          </cell>
        </row>
        <row r="37">
          <cell r="B37">
            <v>44</v>
          </cell>
          <cell r="C37">
            <v>96.9</v>
          </cell>
          <cell r="D37">
            <v>78.400000000000006</v>
          </cell>
          <cell r="E37">
            <v>88</v>
          </cell>
          <cell r="F37">
            <v>30</v>
          </cell>
          <cell r="G37">
            <v>3.9359999999999999</v>
          </cell>
          <cell r="H37">
            <v>29000</v>
          </cell>
          <cell r="I37">
            <v>44</v>
          </cell>
          <cell r="J37">
            <v>4.8</v>
          </cell>
          <cell r="K37">
            <v>7.2</v>
          </cell>
          <cell r="L37">
            <v>8.4</v>
          </cell>
          <cell r="M37">
            <v>7.5119999999999996</v>
          </cell>
          <cell r="N37">
            <v>0.996</v>
          </cell>
        </row>
        <row r="38">
          <cell r="B38">
            <v>34.200000000000003</v>
          </cell>
          <cell r="C38">
            <v>74.52</v>
          </cell>
          <cell r="D38">
            <v>61.059999999999988</v>
          </cell>
          <cell r="E38">
            <v>76.460000000000008</v>
          </cell>
          <cell r="F38">
            <v>25.264000000000003</v>
          </cell>
          <cell r="G38">
            <v>3.3375999999999997</v>
          </cell>
          <cell r="H38">
            <v>24000</v>
          </cell>
          <cell r="I38">
            <v>34.200000000000003</v>
          </cell>
          <cell r="J38">
            <v>3.62</v>
          </cell>
          <cell r="K38">
            <v>6.0600000000000005</v>
          </cell>
          <cell r="L38">
            <v>6.7200000000000006</v>
          </cell>
          <cell r="M38">
            <v>6.1440000000000001</v>
          </cell>
          <cell r="N38">
            <v>0.73440000000000005</v>
          </cell>
        </row>
      </sheetData>
      <sheetData sheetId="8">
        <row r="36">
          <cell r="B36">
            <v>30</v>
          </cell>
          <cell r="C36">
            <v>70.2</v>
          </cell>
          <cell r="D36">
            <v>57.9</v>
          </cell>
          <cell r="E36">
            <v>53</v>
          </cell>
          <cell r="F36">
            <v>12.096</v>
          </cell>
          <cell r="G36">
            <v>2.76</v>
          </cell>
          <cell r="H36">
            <v>21500</v>
          </cell>
          <cell r="I36">
            <v>30</v>
          </cell>
          <cell r="J36">
            <v>3</v>
          </cell>
          <cell r="K36">
            <v>5</v>
          </cell>
          <cell r="L36">
            <v>4.5999999999999996</v>
          </cell>
          <cell r="M36">
            <v>5.64</v>
          </cell>
          <cell r="N36">
            <v>0.50900000000000001</v>
          </cell>
        </row>
        <row r="37">
          <cell r="B37">
            <v>40</v>
          </cell>
          <cell r="C37">
            <v>101.1</v>
          </cell>
          <cell r="D37">
            <v>82.6</v>
          </cell>
          <cell r="E37">
            <v>82.5</v>
          </cell>
          <cell r="F37">
            <v>29.16</v>
          </cell>
          <cell r="G37">
            <v>3.9359999999999999</v>
          </cell>
          <cell r="H37">
            <v>23500</v>
          </cell>
          <cell r="I37">
            <v>40</v>
          </cell>
          <cell r="J37">
            <v>3.4</v>
          </cell>
          <cell r="K37">
            <v>5.7</v>
          </cell>
          <cell r="L37">
            <v>5.6</v>
          </cell>
          <cell r="M37">
            <v>6.0960000000000001</v>
          </cell>
          <cell r="N37">
            <v>0.61</v>
          </cell>
        </row>
        <row r="38">
          <cell r="B38">
            <v>35.75</v>
          </cell>
          <cell r="C38">
            <v>80.674999999999997</v>
          </cell>
          <cell r="D38">
            <v>66.324999999999989</v>
          </cell>
          <cell r="E38">
            <v>65.375</v>
          </cell>
          <cell r="F38">
            <v>19.596</v>
          </cell>
          <cell r="G38">
            <v>3.0659999999999998</v>
          </cell>
          <cell r="H38">
            <v>23000</v>
          </cell>
          <cell r="I38">
            <v>35.75</v>
          </cell>
          <cell r="J38">
            <v>3.1749999999999998</v>
          </cell>
          <cell r="K38">
            <v>5.4249999999999998</v>
          </cell>
          <cell r="L38">
            <v>4.9499999999999993</v>
          </cell>
          <cell r="M38">
            <v>5.8140000000000001</v>
          </cell>
          <cell r="N38">
            <v>0.55974999999999997</v>
          </cell>
        </row>
      </sheetData>
      <sheetData sheetId="9">
        <row r="36">
          <cell r="B36">
            <v>35</v>
          </cell>
          <cell r="C36">
            <v>93</v>
          </cell>
          <cell r="D36">
            <v>76.8</v>
          </cell>
          <cell r="E36">
            <v>79</v>
          </cell>
          <cell r="F36">
            <v>28.38</v>
          </cell>
          <cell r="G36">
            <v>3.0720000000000001</v>
          </cell>
          <cell r="H36">
            <v>21000</v>
          </cell>
          <cell r="I36">
            <v>35</v>
          </cell>
          <cell r="J36">
            <v>3</v>
          </cell>
          <cell r="K36">
            <v>5.2</v>
          </cell>
          <cell r="L36">
            <v>3.2</v>
          </cell>
          <cell r="M36">
            <v>4.7519999999999998</v>
          </cell>
          <cell r="N36">
            <v>0.56999999999999995</v>
          </cell>
          <cell r="O36" t="str">
            <v>&lt;30</v>
          </cell>
        </row>
        <row r="37">
          <cell r="B37">
            <v>46</v>
          </cell>
          <cell r="C37">
            <v>105.6</v>
          </cell>
          <cell r="D37">
            <v>88.4</v>
          </cell>
          <cell r="E37">
            <v>99.2</v>
          </cell>
          <cell r="F37">
            <v>31.28</v>
          </cell>
          <cell r="G37">
            <v>3.36</v>
          </cell>
          <cell r="H37">
            <v>26000</v>
          </cell>
          <cell r="I37">
            <v>46</v>
          </cell>
          <cell r="J37">
            <v>3.4</v>
          </cell>
          <cell r="K37">
            <v>5.9</v>
          </cell>
          <cell r="L37">
            <v>4.5999999999999996</v>
          </cell>
          <cell r="M37">
            <v>7.1520000000000001</v>
          </cell>
          <cell r="N37">
            <v>0.84799999999999998</v>
          </cell>
          <cell r="O37" t="str">
            <v>&lt;30</v>
          </cell>
        </row>
        <row r="38">
          <cell r="B38">
            <v>40.799999999999997</v>
          </cell>
          <cell r="C38">
            <v>98.52000000000001</v>
          </cell>
          <cell r="D38">
            <v>81.88</v>
          </cell>
          <cell r="E38">
            <v>89.84</v>
          </cell>
          <cell r="F38">
            <v>29.612000000000002</v>
          </cell>
          <cell r="G38">
            <v>3.2160000000000002</v>
          </cell>
          <cell r="H38">
            <v>25000</v>
          </cell>
          <cell r="I38">
            <v>40.799999999999997</v>
          </cell>
          <cell r="J38">
            <v>3.1799999999999997</v>
          </cell>
          <cell r="K38">
            <v>5.5399999999999991</v>
          </cell>
          <cell r="L38">
            <v>3.9199999999999995</v>
          </cell>
          <cell r="M38">
            <v>5.8559999999999999</v>
          </cell>
          <cell r="N38">
            <v>0.72459999999999991</v>
          </cell>
          <cell r="O38" t="str">
            <v>&lt;30</v>
          </cell>
        </row>
      </sheetData>
      <sheetData sheetId="10">
        <row r="35">
          <cell r="B35">
            <v>42</v>
          </cell>
          <cell r="C35">
            <v>91.2</v>
          </cell>
          <cell r="D35">
            <v>75.2</v>
          </cell>
          <cell r="E35">
            <v>79</v>
          </cell>
          <cell r="F35">
            <v>28.62</v>
          </cell>
          <cell r="G35">
            <v>2.9039999999999999</v>
          </cell>
          <cell r="H35">
            <v>22000</v>
          </cell>
          <cell r="I35">
            <v>42</v>
          </cell>
          <cell r="J35">
            <v>2.1</v>
          </cell>
          <cell r="K35">
            <v>3.8</v>
          </cell>
          <cell r="L35">
            <v>2.2000000000000002</v>
          </cell>
          <cell r="M35">
            <v>4.2720000000000002</v>
          </cell>
          <cell r="N35">
            <v>0.64</v>
          </cell>
          <cell r="O35" t="str">
            <v>&lt;30</v>
          </cell>
        </row>
        <row r="36">
          <cell r="B36">
            <v>48</v>
          </cell>
          <cell r="C36">
            <v>117</v>
          </cell>
          <cell r="D36">
            <v>97</v>
          </cell>
          <cell r="E36">
            <v>108</v>
          </cell>
          <cell r="F36">
            <v>31.26</v>
          </cell>
          <cell r="G36">
            <v>3.456</v>
          </cell>
          <cell r="H36">
            <v>25500</v>
          </cell>
          <cell r="I36">
            <v>48</v>
          </cell>
          <cell r="J36">
            <v>3</v>
          </cell>
          <cell r="K36">
            <v>5.3</v>
          </cell>
          <cell r="L36">
            <v>2.9</v>
          </cell>
          <cell r="M36">
            <v>5.52</v>
          </cell>
          <cell r="N36">
            <v>0.88800000000000001</v>
          </cell>
          <cell r="O36" t="str">
            <v>&lt;30</v>
          </cell>
        </row>
        <row r="37">
          <cell r="B37">
            <v>45.75</v>
          </cell>
          <cell r="C37">
            <v>105.6</v>
          </cell>
          <cell r="D37">
            <v>87</v>
          </cell>
          <cell r="E37">
            <v>91.025000000000006</v>
          </cell>
          <cell r="F37">
            <v>29.82</v>
          </cell>
          <cell r="G37">
            <v>3.2399999999999998</v>
          </cell>
          <cell r="H37">
            <v>24000</v>
          </cell>
          <cell r="I37">
            <v>45.75</v>
          </cell>
          <cell r="J37">
            <v>2.625</v>
          </cell>
          <cell r="K37">
            <v>4.5999999999999996</v>
          </cell>
          <cell r="L37">
            <v>2.5499999999999998</v>
          </cell>
          <cell r="M37">
            <v>4.8689999999999998</v>
          </cell>
          <cell r="N37">
            <v>0.77374999999999994</v>
          </cell>
          <cell r="O37" t="str">
            <v>&lt;30</v>
          </cell>
        </row>
      </sheetData>
      <sheetData sheetId="11">
        <row r="36">
          <cell r="B36">
            <v>46</v>
          </cell>
          <cell r="C36">
            <v>96.3</v>
          </cell>
          <cell r="D36">
            <v>79.2</v>
          </cell>
          <cell r="E36">
            <v>83.3</v>
          </cell>
          <cell r="F36">
            <v>24</v>
          </cell>
          <cell r="G36">
            <v>2.6160000000000001</v>
          </cell>
          <cell r="H36">
            <v>22500</v>
          </cell>
          <cell r="I36">
            <v>46</v>
          </cell>
          <cell r="J36">
            <v>2</v>
          </cell>
          <cell r="K36">
            <v>3.5</v>
          </cell>
          <cell r="L36">
            <v>2.8</v>
          </cell>
          <cell r="M36">
            <v>4.8719999999999999</v>
          </cell>
          <cell r="N36">
            <v>0.63200000000000001</v>
          </cell>
          <cell r="O36" t="str">
            <v>&lt;30</v>
          </cell>
        </row>
        <row r="37">
          <cell r="B37">
            <v>60</v>
          </cell>
          <cell r="C37">
            <v>113.4</v>
          </cell>
          <cell r="D37">
            <v>93.8</v>
          </cell>
          <cell r="E37">
            <v>110</v>
          </cell>
          <cell r="F37">
            <v>29.16</v>
          </cell>
          <cell r="G37">
            <v>3.48</v>
          </cell>
          <cell r="H37">
            <v>23500</v>
          </cell>
          <cell r="I37">
            <v>60</v>
          </cell>
          <cell r="J37">
            <v>2.4</v>
          </cell>
          <cell r="K37">
            <v>4.3</v>
          </cell>
          <cell r="L37">
            <v>4.5999999999999996</v>
          </cell>
          <cell r="M37">
            <v>5.1719999999999997</v>
          </cell>
          <cell r="N37">
            <v>0.75800000000000001</v>
          </cell>
          <cell r="O37" t="str">
            <v>&lt;30</v>
          </cell>
        </row>
        <row r="38">
          <cell r="B38">
            <v>52.75</v>
          </cell>
          <cell r="C38">
            <v>102.9</v>
          </cell>
          <cell r="D38">
            <v>85.1</v>
          </cell>
          <cell r="E38">
            <v>96.5</v>
          </cell>
          <cell r="F38">
            <v>27.47</v>
          </cell>
          <cell r="G38">
            <v>3.129</v>
          </cell>
          <cell r="H38">
            <v>23000</v>
          </cell>
          <cell r="I38">
            <v>52.75</v>
          </cell>
          <cell r="J38">
            <v>2.1999999999999997</v>
          </cell>
          <cell r="K38">
            <v>3.9000000000000004</v>
          </cell>
          <cell r="L38">
            <v>3.55</v>
          </cell>
          <cell r="M38">
            <v>5.04</v>
          </cell>
          <cell r="N38">
            <v>0.71550000000000002</v>
          </cell>
          <cell r="O38" t="str">
            <v>&lt;30</v>
          </cell>
        </row>
      </sheetData>
      <sheetData sheetId="12">
        <row r="36">
          <cell r="B36">
            <v>55</v>
          </cell>
          <cell r="C36">
            <v>95.4</v>
          </cell>
          <cell r="D36">
            <v>78.599999999999994</v>
          </cell>
          <cell r="E36">
            <v>81.2</v>
          </cell>
          <cell r="F36">
            <v>26.52</v>
          </cell>
          <cell r="G36">
            <v>2.6160000000000001</v>
          </cell>
          <cell r="H36">
            <v>20500</v>
          </cell>
          <cell r="I36">
            <v>55</v>
          </cell>
          <cell r="J36">
            <v>2.9</v>
          </cell>
          <cell r="K36">
            <v>5</v>
          </cell>
          <cell r="L36">
            <v>4.4000000000000004</v>
          </cell>
          <cell r="M36">
            <v>4.2720000000000002</v>
          </cell>
          <cell r="N36">
            <v>0.70799999999999996</v>
          </cell>
          <cell r="O36" t="str">
            <v>&lt;30</v>
          </cell>
        </row>
        <row r="37">
          <cell r="B37">
            <v>60</v>
          </cell>
          <cell r="C37">
            <v>117.3</v>
          </cell>
          <cell r="D37">
            <v>97.8</v>
          </cell>
          <cell r="E37">
            <v>100.9</v>
          </cell>
          <cell r="F37">
            <v>31.08</v>
          </cell>
          <cell r="G37">
            <v>3.4319999999999999</v>
          </cell>
          <cell r="H37">
            <v>25000</v>
          </cell>
          <cell r="I37">
            <v>60</v>
          </cell>
          <cell r="J37">
            <v>3.5</v>
          </cell>
          <cell r="K37">
            <v>6</v>
          </cell>
          <cell r="L37">
            <v>6</v>
          </cell>
          <cell r="M37">
            <v>5.6639999999999997</v>
          </cell>
          <cell r="N37">
            <v>0.81599999999999995</v>
          </cell>
          <cell r="O37" t="str">
            <v>&lt;30</v>
          </cell>
        </row>
        <row r="38">
          <cell r="B38">
            <v>57.4</v>
          </cell>
          <cell r="C38">
            <v>103.56000000000002</v>
          </cell>
          <cell r="D38">
            <v>85.839999999999989</v>
          </cell>
          <cell r="E38">
            <v>92.11999999999999</v>
          </cell>
          <cell r="F38">
            <v>29.007999999999999</v>
          </cell>
          <cell r="G38">
            <v>3.056</v>
          </cell>
          <cell r="H38">
            <v>23000</v>
          </cell>
          <cell r="I38">
            <v>57.4</v>
          </cell>
          <cell r="J38">
            <v>3.28</v>
          </cell>
          <cell r="K38">
            <v>5.6800000000000006</v>
          </cell>
          <cell r="L38">
            <v>5.2200000000000006</v>
          </cell>
          <cell r="M38">
            <v>4.8727999999999998</v>
          </cell>
          <cell r="N38">
            <v>0.75120000000000009</v>
          </cell>
          <cell r="O38" t="str">
            <v>&lt;30</v>
          </cell>
        </row>
      </sheetData>
      <sheetData sheetId="13">
        <row r="36">
          <cell r="B36">
            <v>58</v>
          </cell>
          <cell r="C36">
            <v>87.6</v>
          </cell>
          <cell r="D36">
            <v>74</v>
          </cell>
          <cell r="E36">
            <v>83.8</v>
          </cell>
          <cell r="F36">
            <v>27.06</v>
          </cell>
          <cell r="G36">
            <v>2.8559999999999999</v>
          </cell>
          <cell r="H36">
            <v>21500</v>
          </cell>
          <cell r="I36">
            <v>58</v>
          </cell>
          <cell r="J36">
            <v>3</v>
          </cell>
          <cell r="K36">
            <v>5.3</v>
          </cell>
          <cell r="L36">
            <v>5.2</v>
          </cell>
          <cell r="M36">
            <v>4.7039999999999997</v>
          </cell>
          <cell r="N36">
            <v>0.61599999999999999</v>
          </cell>
          <cell r="O36" t="str">
            <v>&lt;30</v>
          </cell>
        </row>
        <row r="37">
          <cell r="B37">
            <v>63</v>
          </cell>
          <cell r="C37">
            <v>105.3</v>
          </cell>
          <cell r="D37">
            <v>86.8</v>
          </cell>
          <cell r="E37">
            <v>93</v>
          </cell>
          <cell r="F37">
            <v>31.32</v>
          </cell>
          <cell r="G37">
            <v>3.8159999999999998</v>
          </cell>
          <cell r="H37">
            <v>23500</v>
          </cell>
          <cell r="I37">
            <v>63</v>
          </cell>
          <cell r="J37">
            <v>3.4</v>
          </cell>
          <cell r="K37">
            <v>5.7</v>
          </cell>
          <cell r="L37">
            <v>5.8</v>
          </cell>
          <cell r="M37">
            <v>5.6639999999999997</v>
          </cell>
          <cell r="N37">
            <v>0.64800000000000002</v>
          </cell>
          <cell r="O37" t="str">
            <v>&lt;30</v>
          </cell>
        </row>
        <row r="38">
          <cell r="B38">
            <v>60.5</v>
          </cell>
          <cell r="C38">
            <v>96.65</v>
          </cell>
          <cell r="D38">
            <v>80.55</v>
          </cell>
          <cell r="E38">
            <v>89.2</v>
          </cell>
          <cell r="F38">
            <v>28.844999999999999</v>
          </cell>
          <cell r="G38">
            <v>3.2290000000000001</v>
          </cell>
          <cell r="H38">
            <v>23000</v>
          </cell>
          <cell r="I38">
            <v>60.5</v>
          </cell>
          <cell r="J38">
            <v>3.2250000000000005</v>
          </cell>
          <cell r="K38">
            <v>5.55</v>
          </cell>
          <cell r="L38">
            <v>5.5</v>
          </cell>
          <cell r="M38">
            <v>5.2080000000000002</v>
          </cell>
          <cell r="N38">
            <v>0.63275000000000003</v>
          </cell>
          <cell r="O38" t="str">
            <v>&lt;30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총괄"/>
      <sheetName val="군량밭"/>
      <sheetName val="2011. 1월"/>
      <sheetName val="2011. 2월"/>
      <sheetName val="2011. 3월"/>
      <sheetName val="2011. 4월"/>
      <sheetName val="2011. 5월"/>
      <sheetName val="2011. 6월"/>
      <sheetName val="2011. 7월"/>
      <sheetName val="2011. 8월"/>
      <sheetName val="2011. 9월"/>
      <sheetName val="2011. 10월"/>
      <sheetName val="2011. 11월"/>
      <sheetName val="2011. 12월"/>
    </sheetNames>
    <sheetDataSet>
      <sheetData sheetId="0">
        <row r="17">
          <cell r="B17">
            <v>24</v>
          </cell>
          <cell r="C17">
            <v>21.324999999999999</v>
          </cell>
          <cell r="D17">
            <v>16.375</v>
          </cell>
          <cell r="E17">
            <v>25.5</v>
          </cell>
          <cell r="F17">
            <v>8.6280000000000001</v>
          </cell>
          <cell r="G17">
            <v>1.452</v>
          </cell>
          <cell r="H17">
            <v>2000</v>
          </cell>
          <cell r="I17">
            <v>24</v>
          </cell>
          <cell r="J17">
            <v>1.75</v>
          </cell>
          <cell r="K17">
            <v>3.375</v>
          </cell>
          <cell r="L17">
            <v>0.44999999999999996</v>
          </cell>
          <cell r="M17">
            <v>3.9430000000000001</v>
          </cell>
          <cell r="N17">
            <v>0.30599999999999994</v>
          </cell>
        </row>
        <row r="18">
          <cell r="B18">
            <v>80.8</v>
          </cell>
          <cell r="C18">
            <v>109.425</v>
          </cell>
          <cell r="D18">
            <v>91.5</v>
          </cell>
          <cell r="E18">
            <v>103.175</v>
          </cell>
          <cell r="F18">
            <v>29.927999999999997</v>
          </cell>
          <cell r="G18">
            <v>3.9239999999999999</v>
          </cell>
          <cell r="H18">
            <v>11000</v>
          </cell>
          <cell r="I18">
            <v>80.8</v>
          </cell>
          <cell r="J18">
            <v>4.32</v>
          </cell>
          <cell r="K18">
            <v>7.419999999999999</v>
          </cell>
          <cell r="L18">
            <v>5.4</v>
          </cell>
          <cell r="M18">
            <v>9.8760000000000012</v>
          </cell>
          <cell r="N18">
            <v>1.161</v>
          </cell>
        </row>
        <row r="19">
          <cell r="B19">
            <v>62.616666666666667</v>
          </cell>
          <cell r="C19">
            <v>76.153333333333336</v>
          </cell>
          <cell r="D19">
            <v>62.461666666666673</v>
          </cell>
          <cell r="E19">
            <v>73.538333333333341</v>
          </cell>
          <cell r="F19">
            <v>22.826316666666667</v>
          </cell>
          <cell r="G19">
            <v>2.9158500000000003</v>
          </cell>
          <cell r="H19">
            <v>8000</v>
          </cell>
          <cell r="I19">
            <v>62.616666666666667</v>
          </cell>
          <cell r="J19">
            <v>2.8583333333333338</v>
          </cell>
          <cell r="K19">
            <v>5.1145833333333339</v>
          </cell>
          <cell r="L19">
            <v>2.9950000000000006</v>
          </cell>
          <cell r="M19">
            <v>7.2168333333333337</v>
          </cell>
          <cell r="N19">
            <v>0.77626249999999997</v>
          </cell>
        </row>
      </sheetData>
      <sheetData sheetId="1" refreshError="1"/>
      <sheetData sheetId="2">
        <row r="36">
          <cell r="B36">
            <v>22</v>
          </cell>
          <cell r="C36">
            <v>26.2</v>
          </cell>
          <cell r="D36">
            <v>16.100000000000001</v>
          </cell>
          <cell r="E36">
            <v>20</v>
          </cell>
          <cell r="F36">
            <v>14.34</v>
          </cell>
          <cell r="G36">
            <v>1.86</v>
          </cell>
          <cell r="H36">
            <v>1900</v>
          </cell>
          <cell r="I36">
            <v>22</v>
          </cell>
          <cell r="J36">
            <v>1.2</v>
          </cell>
          <cell r="K36">
            <v>4.4000000000000004</v>
          </cell>
          <cell r="L36">
            <v>0.4</v>
          </cell>
          <cell r="M36">
            <v>5.5919999999999996</v>
          </cell>
          <cell r="N36">
            <v>0.66</v>
          </cell>
        </row>
        <row r="37">
          <cell r="B37">
            <v>26</v>
          </cell>
          <cell r="C37">
            <v>30.8</v>
          </cell>
          <cell r="D37">
            <v>18.2</v>
          </cell>
          <cell r="E37">
            <v>30</v>
          </cell>
          <cell r="F37">
            <v>17.28</v>
          </cell>
          <cell r="G37">
            <v>2.2320000000000002</v>
          </cell>
          <cell r="H37">
            <v>2900</v>
          </cell>
          <cell r="I37">
            <v>26</v>
          </cell>
          <cell r="J37">
            <v>2.6</v>
          </cell>
          <cell r="K37">
            <v>5.6</v>
          </cell>
          <cell r="L37">
            <v>0.6</v>
          </cell>
          <cell r="M37">
            <v>7.3920000000000003</v>
          </cell>
          <cell r="N37">
            <v>0.97199999999999998</v>
          </cell>
        </row>
        <row r="38">
          <cell r="B38">
            <v>24</v>
          </cell>
          <cell r="C38">
            <v>29.125</v>
          </cell>
          <cell r="D38">
            <v>17.375</v>
          </cell>
          <cell r="E38">
            <v>25.5</v>
          </cell>
          <cell r="F38">
            <v>15.645</v>
          </cell>
          <cell r="G38">
            <v>1.9770000000000001</v>
          </cell>
          <cell r="H38">
            <v>2000</v>
          </cell>
          <cell r="I38">
            <v>24</v>
          </cell>
          <cell r="J38">
            <v>1.75</v>
          </cell>
          <cell r="K38">
            <v>4.9249999999999998</v>
          </cell>
          <cell r="L38">
            <v>0.44999999999999996</v>
          </cell>
          <cell r="M38">
            <v>6.4740000000000002</v>
          </cell>
          <cell r="N38">
            <v>0.82799999999999996</v>
          </cell>
        </row>
      </sheetData>
      <sheetData sheetId="3">
        <row r="36">
          <cell r="B36">
            <v>29</v>
          </cell>
          <cell r="C36">
            <v>22.4</v>
          </cell>
          <cell r="D36">
            <v>20.8</v>
          </cell>
          <cell r="E36">
            <v>41</v>
          </cell>
          <cell r="F36">
            <v>14.34</v>
          </cell>
          <cell r="G36">
            <v>3.6720000000000002</v>
          </cell>
          <cell r="H36">
            <v>1900</v>
          </cell>
          <cell r="I36">
            <v>29</v>
          </cell>
          <cell r="J36">
            <v>2.9</v>
          </cell>
          <cell r="K36">
            <v>5.3</v>
          </cell>
          <cell r="L36">
            <v>1.2</v>
          </cell>
          <cell r="M36">
            <v>6.5759999999999996</v>
          </cell>
          <cell r="N36">
            <v>1.02</v>
          </cell>
        </row>
        <row r="37">
          <cell r="B37">
            <v>35</v>
          </cell>
          <cell r="C37">
            <v>39.200000000000003</v>
          </cell>
          <cell r="D37">
            <v>33.200000000000003</v>
          </cell>
          <cell r="E37">
            <v>64</v>
          </cell>
          <cell r="F37">
            <v>17.904</v>
          </cell>
          <cell r="G37">
            <v>4.32</v>
          </cell>
          <cell r="H37">
            <v>2700</v>
          </cell>
          <cell r="I37">
            <v>35</v>
          </cell>
          <cell r="J37">
            <v>4.9000000000000004</v>
          </cell>
          <cell r="K37">
            <v>8.5</v>
          </cell>
          <cell r="L37">
            <v>7.8</v>
          </cell>
          <cell r="M37">
            <v>8.2080000000000002</v>
          </cell>
          <cell r="N37">
            <v>1.4159999999999999</v>
          </cell>
        </row>
        <row r="38">
          <cell r="B38">
            <v>32.25</v>
          </cell>
          <cell r="C38">
            <v>31</v>
          </cell>
          <cell r="D38">
            <v>26.8</v>
          </cell>
          <cell r="E38">
            <v>54</v>
          </cell>
          <cell r="F38">
            <v>15.620999999999999</v>
          </cell>
          <cell r="G38">
            <v>3.9239999999999999</v>
          </cell>
          <cell r="H38">
            <v>2000</v>
          </cell>
          <cell r="I38">
            <v>32.25</v>
          </cell>
          <cell r="J38">
            <v>3.75</v>
          </cell>
          <cell r="K38">
            <v>6.2750000000000004</v>
          </cell>
          <cell r="L38">
            <v>4.5999999999999996</v>
          </cell>
          <cell r="M38">
            <v>7.548</v>
          </cell>
          <cell r="N38">
            <v>1.161</v>
          </cell>
        </row>
      </sheetData>
      <sheetData sheetId="4">
        <row r="36">
          <cell r="B36">
            <v>28</v>
          </cell>
          <cell r="C36">
            <v>18.100000000000001</v>
          </cell>
          <cell r="D36">
            <v>14.5</v>
          </cell>
          <cell r="E36">
            <v>26</v>
          </cell>
          <cell r="F36">
            <v>8.7840000000000007</v>
          </cell>
          <cell r="G36">
            <v>1.056</v>
          </cell>
          <cell r="H36">
            <v>2500</v>
          </cell>
          <cell r="I36">
            <v>28</v>
          </cell>
          <cell r="J36">
            <v>3.1</v>
          </cell>
          <cell r="K36">
            <v>5.3</v>
          </cell>
          <cell r="L36">
            <v>2</v>
          </cell>
          <cell r="M36">
            <v>5.5439999999999996</v>
          </cell>
          <cell r="N36">
            <v>0.53600000000000003</v>
          </cell>
        </row>
        <row r="37">
          <cell r="B37">
            <v>58</v>
          </cell>
          <cell r="C37">
            <v>68</v>
          </cell>
          <cell r="D37">
            <v>54.1</v>
          </cell>
          <cell r="E37">
            <v>86</v>
          </cell>
          <cell r="F37">
            <v>21.024000000000001</v>
          </cell>
          <cell r="G37">
            <v>4.6079999999999997</v>
          </cell>
          <cell r="H37">
            <v>3000</v>
          </cell>
          <cell r="I37">
            <v>58</v>
          </cell>
          <cell r="J37">
            <v>5</v>
          </cell>
          <cell r="K37">
            <v>8.9</v>
          </cell>
          <cell r="L37">
            <v>9</v>
          </cell>
          <cell r="M37">
            <v>8.952</v>
          </cell>
          <cell r="N37">
            <v>1.6559999999999999</v>
          </cell>
        </row>
        <row r="38">
          <cell r="B38">
            <v>42.4</v>
          </cell>
          <cell r="C38">
            <v>42.3</v>
          </cell>
          <cell r="D38">
            <v>34.380000000000003</v>
          </cell>
          <cell r="E38">
            <v>58.56</v>
          </cell>
          <cell r="F38">
            <v>16.236000000000001</v>
          </cell>
          <cell r="G38">
            <v>3.1512000000000002</v>
          </cell>
          <cell r="H38">
            <v>3000</v>
          </cell>
          <cell r="I38">
            <v>42.4</v>
          </cell>
          <cell r="J38">
            <v>4.32</v>
          </cell>
          <cell r="K38">
            <v>7.419999999999999</v>
          </cell>
          <cell r="L38">
            <v>5.4</v>
          </cell>
          <cell r="M38">
            <v>7.6128</v>
          </cell>
          <cell r="N38">
            <v>1.1488</v>
          </cell>
        </row>
      </sheetData>
      <sheetData sheetId="5">
        <row r="36">
          <cell r="B36">
            <v>51</v>
          </cell>
          <cell r="C36">
            <v>18.7</v>
          </cell>
          <cell r="D36">
            <v>15</v>
          </cell>
          <cell r="E36">
            <v>24</v>
          </cell>
          <cell r="F36">
            <v>8.16</v>
          </cell>
          <cell r="G36">
            <v>1.32</v>
          </cell>
          <cell r="H36">
            <v>3000</v>
          </cell>
          <cell r="I36">
            <v>51</v>
          </cell>
          <cell r="J36">
            <v>1.7</v>
          </cell>
          <cell r="K36">
            <v>3.1</v>
          </cell>
          <cell r="L36">
            <v>0.8</v>
          </cell>
          <cell r="M36">
            <v>3.1440000000000001</v>
          </cell>
          <cell r="N36">
            <v>0.216</v>
          </cell>
        </row>
        <row r="37">
          <cell r="B37">
            <v>66</v>
          </cell>
          <cell r="C37">
            <v>25.8</v>
          </cell>
          <cell r="D37">
            <v>17.899999999999999</v>
          </cell>
          <cell r="E37">
            <v>36.700000000000003</v>
          </cell>
          <cell r="F37">
            <v>8.9760000000000009</v>
          </cell>
          <cell r="G37">
            <v>1.536</v>
          </cell>
          <cell r="H37">
            <v>4300</v>
          </cell>
          <cell r="I37">
            <v>66</v>
          </cell>
          <cell r="J37">
            <v>3</v>
          </cell>
          <cell r="K37">
            <v>5.2</v>
          </cell>
          <cell r="L37">
            <v>1.5</v>
          </cell>
          <cell r="M37">
            <v>4.92</v>
          </cell>
          <cell r="N37">
            <v>0.36</v>
          </cell>
        </row>
        <row r="38">
          <cell r="B38">
            <v>59.75</v>
          </cell>
          <cell r="C38">
            <v>21.324999999999999</v>
          </cell>
          <cell r="D38">
            <v>16.375</v>
          </cell>
          <cell r="E38">
            <v>31.425000000000001</v>
          </cell>
          <cell r="F38">
            <v>8.6280000000000001</v>
          </cell>
          <cell r="G38">
            <v>1.452</v>
          </cell>
          <cell r="H38">
            <v>4000</v>
          </cell>
          <cell r="I38">
            <v>59.75</v>
          </cell>
          <cell r="J38">
            <v>2.375</v>
          </cell>
          <cell r="K38">
            <v>4.0500000000000007</v>
          </cell>
          <cell r="L38">
            <v>1.125</v>
          </cell>
          <cell r="M38">
            <v>3.9430000000000001</v>
          </cell>
          <cell r="N38">
            <v>0.30599999999999994</v>
          </cell>
        </row>
      </sheetData>
      <sheetData sheetId="6">
        <row r="36">
          <cell r="B36">
            <v>65</v>
          </cell>
          <cell r="C36">
            <v>54.6</v>
          </cell>
          <cell r="D36">
            <v>41.9</v>
          </cell>
          <cell r="E36">
            <v>57.5</v>
          </cell>
          <cell r="F36">
            <v>14.448</v>
          </cell>
          <cell r="G36">
            <v>2.016</v>
          </cell>
          <cell r="H36">
            <v>4700</v>
          </cell>
          <cell r="I36">
            <v>65</v>
          </cell>
          <cell r="J36">
            <v>1.6</v>
          </cell>
          <cell r="K36">
            <v>3</v>
          </cell>
          <cell r="L36">
            <v>0.8</v>
          </cell>
          <cell r="M36">
            <v>3.1440000000000001</v>
          </cell>
          <cell r="N36">
            <v>0.29599999999999999</v>
          </cell>
        </row>
        <row r="37">
          <cell r="B37">
            <v>82</v>
          </cell>
          <cell r="C37">
            <v>98.1</v>
          </cell>
          <cell r="D37">
            <v>81.099999999999994</v>
          </cell>
          <cell r="E37">
            <v>91.8</v>
          </cell>
          <cell r="F37">
            <v>27.3</v>
          </cell>
          <cell r="G37">
            <v>3.048</v>
          </cell>
          <cell r="H37">
            <v>10000</v>
          </cell>
          <cell r="I37">
            <v>82</v>
          </cell>
          <cell r="J37">
            <v>2</v>
          </cell>
          <cell r="K37">
            <v>3.7</v>
          </cell>
          <cell r="L37">
            <v>1.4</v>
          </cell>
          <cell r="M37">
            <v>4.9320000000000004</v>
          </cell>
          <cell r="N37">
            <v>0.51200000000000001</v>
          </cell>
        </row>
        <row r="38">
          <cell r="B38">
            <v>73</v>
          </cell>
          <cell r="C38">
            <v>84.449999999999989</v>
          </cell>
          <cell r="D38">
            <v>68.375</v>
          </cell>
          <cell r="E38">
            <v>74.625</v>
          </cell>
          <cell r="F38">
            <v>22.707000000000001</v>
          </cell>
          <cell r="G38">
            <v>2.6779999999999999</v>
          </cell>
          <cell r="H38">
            <v>7000</v>
          </cell>
          <cell r="I38">
            <v>73</v>
          </cell>
          <cell r="J38">
            <v>1.7999999999999998</v>
          </cell>
          <cell r="K38">
            <v>3.375</v>
          </cell>
          <cell r="L38">
            <v>1.1499999999999999</v>
          </cell>
          <cell r="M38">
            <v>4.0950000000000006</v>
          </cell>
          <cell r="N38">
            <v>0.39399999999999996</v>
          </cell>
        </row>
      </sheetData>
      <sheetData sheetId="7">
        <row r="36">
          <cell r="B36">
            <v>76</v>
          </cell>
          <cell r="C36">
            <v>63.6</v>
          </cell>
          <cell r="D36">
            <v>52.5</v>
          </cell>
          <cell r="E36">
            <v>67</v>
          </cell>
          <cell r="F36">
            <v>15.12</v>
          </cell>
          <cell r="G36">
            <v>1.8240000000000001</v>
          </cell>
          <cell r="H36">
            <v>10000</v>
          </cell>
          <cell r="I36">
            <v>76</v>
          </cell>
          <cell r="J36">
            <v>1.5</v>
          </cell>
          <cell r="K36">
            <v>4.4000000000000004</v>
          </cell>
          <cell r="L36">
            <v>0.6</v>
          </cell>
          <cell r="M36">
            <v>5.5919999999999996</v>
          </cell>
          <cell r="N36">
            <v>0.66</v>
          </cell>
        </row>
        <row r="37">
          <cell r="B37">
            <v>85</v>
          </cell>
          <cell r="C37">
            <v>104.7</v>
          </cell>
          <cell r="D37">
            <v>87.4</v>
          </cell>
          <cell r="E37">
            <v>99</v>
          </cell>
          <cell r="F37">
            <v>30.4</v>
          </cell>
          <cell r="G37">
            <v>4.1760000000000002</v>
          </cell>
          <cell r="H37">
            <v>11000</v>
          </cell>
          <cell r="I37">
            <v>85</v>
          </cell>
          <cell r="J37">
            <v>4.9000000000000004</v>
          </cell>
          <cell r="K37">
            <v>7.8</v>
          </cell>
          <cell r="L37">
            <v>3.8</v>
          </cell>
          <cell r="M37">
            <v>7.968</v>
          </cell>
          <cell r="N37">
            <v>0.97199999999999998</v>
          </cell>
        </row>
        <row r="38">
          <cell r="B38">
            <v>80.8</v>
          </cell>
          <cell r="C38">
            <v>89.86</v>
          </cell>
          <cell r="D38">
            <v>74.12</v>
          </cell>
          <cell r="E38">
            <v>89</v>
          </cell>
          <cell r="F38">
            <v>25.044800000000002</v>
          </cell>
          <cell r="G38">
            <v>3.2976000000000005</v>
          </cell>
          <cell r="H38">
            <v>10000</v>
          </cell>
          <cell r="I38">
            <v>80.8</v>
          </cell>
          <cell r="J38">
            <v>3.6</v>
          </cell>
          <cell r="K38">
            <v>6.2600000000000007</v>
          </cell>
          <cell r="L38">
            <v>2.2999999999999998</v>
          </cell>
          <cell r="M38">
            <v>6.772800000000001</v>
          </cell>
          <cell r="N38">
            <v>0.83520000000000005</v>
          </cell>
        </row>
      </sheetData>
      <sheetData sheetId="8">
        <row r="36">
          <cell r="B36">
            <v>60</v>
          </cell>
          <cell r="C36">
            <v>79.2</v>
          </cell>
          <cell r="D36">
            <v>66.3</v>
          </cell>
          <cell r="E36">
            <v>64</v>
          </cell>
          <cell r="F36">
            <v>22.86</v>
          </cell>
          <cell r="G36">
            <v>2.3039999999999998</v>
          </cell>
          <cell r="H36">
            <v>10000</v>
          </cell>
          <cell r="I36">
            <v>60</v>
          </cell>
          <cell r="J36">
            <v>3.1</v>
          </cell>
          <cell r="K36">
            <v>5.2</v>
          </cell>
          <cell r="L36">
            <v>3.2</v>
          </cell>
          <cell r="M36">
            <v>6.5759999999999996</v>
          </cell>
          <cell r="N36">
            <v>0.6</v>
          </cell>
        </row>
        <row r="37">
          <cell r="B37">
            <v>82</v>
          </cell>
          <cell r="C37">
            <v>110.1</v>
          </cell>
          <cell r="D37">
            <v>92</v>
          </cell>
          <cell r="E37">
            <v>89</v>
          </cell>
          <cell r="F37">
            <v>28.2</v>
          </cell>
          <cell r="G37">
            <v>3.456</v>
          </cell>
          <cell r="H37">
            <v>10500</v>
          </cell>
          <cell r="I37">
            <v>82</v>
          </cell>
          <cell r="J37">
            <v>3.4</v>
          </cell>
          <cell r="K37">
            <v>5.7</v>
          </cell>
          <cell r="L37">
            <v>3.8</v>
          </cell>
          <cell r="M37">
            <v>7.5119999999999996</v>
          </cell>
          <cell r="N37">
            <v>0.81599999999999995</v>
          </cell>
        </row>
        <row r="38">
          <cell r="B38">
            <v>72.5</v>
          </cell>
          <cell r="C38">
            <v>90.775000000000006</v>
          </cell>
          <cell r="D38">
            <v>75.650000000000006</v>
          </cell>
          <cell r="E38">
            <v>79.075000000000003</v>
          </cell>
          <cell r="F38">
            <v>25.454999999999998</v>
          </cell>
          <cell r="G38">
            <v>2.806</v>
          </cell>
          <cell r="H38">
            <v>10000</v>
          </cell>
          <cell r="I38">
            <v>72.5</v>
          </cell>
          <cell r="J38">
            <v>3.2250000000000005</v>
          </cell>
          <cell r="K38">
            <v>5.45</v>
          </cell>
          <cell r="L38">
            <v>3.55</v>
          </cell>
          <cell r="M38">
            <v>7.0259999999999998</v>
          </cell>
          <cell r="N38">
            <v>0.71700000000000008</v>
          </cell>
        </row>
      </sheetData>
      <sheetData sheetId="9">
        <row r="36">
          <cell r="B36">
            <v>62</v>
          </cell>
          <cell r="C36">
            <v>85.4</v>
          </cell>
          <cell r="D36">
            <v>70.400000000000006</v>
          </cell>
          <cell r="E36">
            <v>81.3</v>
          </cell>
          <cell r="F36">
            <v>27.42</v>
          </cell>
          <cell r="G36">
            <v>3.048</v>
          </cell>
          <cell r="H36">
            <v>10000</v>
          </cell>
          <cell r="I36">
            <v>62</v>
          </cell>
          <cell r="J36">
            <v>2.9</v>
          </cell>
          <cell r="K36">
            <v>5.0999999999999996</v>
          </cell>
          <cell r="L36">
            <v>3.2</v>
          </cell>
          <cell r="M36">
            <v>7.7519999999999998</v>
          </cell>
          <cell r="N36">
            <v>0.72</v>
          </cell>
          <cell r="O36" t="str">
            <v>&lt;30</v>
          </cell>
        </row>
        <row r="37">
          <cell r="B37">
            <v>76</v>
          </cell>
          <cell r="C37">
            <v>119.1</v>
          </cell>
          <cell r="D37">
            <v>98.8</v>
          </cell>
          <cell r="E37">
            <v>97</v>
          </cell>
          <cell r="F37">
            <v>35.04</v>
          </cell>
          <cell r="G37">
            <v>3.2160000000000002</v>
          </cell>
          <cell r="H37">
            <v>11000</v>
          </cell>
          <cell r="I37">
            <v>76</v>
          </cell>
          <cell r="J37">
            <v>3.4</v>
          </cell>
          <cell r="K37">
            <v>5.9</v>
          </cell>
          <cell r="L37">
            <v>4.2</v>
          </cell>
          <cell r="M37">
            <v>9.984</v>
          </cell>
          <cell r="N37">
            <v>0.75600000000000001</v>
          </cell>
          <cell r="O37" t="str">
            <v>&lt;30</v>
          </cell>
        </row>
        <row r="38">
          <cell r="B38">
            <v>69.8</v>
          </cell>
          <cell r="C38">
            <v>102.03999999999999</v>
          </cell>
          <cell r="D38">
            <v>84.28</v>
          </cell>
          <cell r="E38">
            <v>87.92</v>
          </cell>
          <cell r="F38">
            <v>29.927999999999997</v>
          </cell>
          <cell r="G38">
            <v>3.1248</v>
          </cell>
          <cell r="H38">
            <v>11000</v>
          </cell>
          <cell r="I38">
            <v>69.8</v>
          </cell>
          <cell r="J38">
            <v>3.1399999999999997</v>
          </cell>
          <cell r="K38">
            <v>5.46</v>
          </cell>
          <cell r="L38">
            <v>3.7600000000000002</v>
          </cell>
          <cell r="M38">
            <v>9.0432000000000006</v>
          </cell>
          <cell r="N38">
            <v>0.7367999999999999</v>
          </cell>
          <cell r="O38" t="str">
            <v>&lt;30</v>
          </cell>
        </row>
      </sheetData>
      <sheetData sheetId="10">
        <row r="35">
          <cell r="B35">
            <v>70</v>
          </cell>
          <cell r="C35">
            <v>95.1</v>
          </cell>
          <cell r="D35">
            <v>78.400000000000006</v>
          </cell>
          <cell r="E35">
            <v>88</v>
          </cell>
          <cell r="F35">
            <v>26.303999999999998</v>
          </cell>
          <cell r="G35">
            <v>2.88</v>
          </cell>
          <cell r="H35">
            <v>9500</v>
          </cell>
          <cell r="I35">
            <v>70</v>
          </cell>
          <cell r="J35">
            <v>2.2999999999999998</v>
          </cell>
          <cell r="K35">
            <v>4.0999999999999996</v>
          </cell>
          <cell r="L35">
            <v>2.4</v>
          </cell>
          <cell r="M35">
            <v>9.0960000000000001</v>
          </cell>
          <cell r="N35">
            <v>0.72</v>
          </cell>
          <cell r="O35" t="str">
            <v>&lt;30</v>
          </cell>
        </row>
        <row r="36">
          <cell r="B36">
            <v>78</v>
          </cell>
          <cell r="C36">
            <v>118.5</v>
          </cell>
          <cell r="D36">
            <v>99.8</v>
          </cell>
          <cell r="E36">
            <v>93.3</v>
          </cell>
          <cell r="F36">
            <v>30.54</v>
          </cell>
          <cell r="G36">
            <v>3.0720000000000001</v>
          </cell>
          <cell r="H36">
            <v>10000</v>
          </cell>
          <cell r="I36">
            <v>78</v>
          </cell>
          <cell r="J36">
            <v>3</v>
          </cell>
          <cell r="K36">
            <v>5.2</v>
          </cell>
          <cell r="L36">
            <v>3.3</v>
          </cell>
          <cell r="M36">
            <v>10.56</v>
          </cell>
          <cell r="N36">
            <v>0.81599999999999995</v>
          </cell>
          <cell r="O36" t="str">
            <v>&lt;30</v>
          </cell>
        </row>
        <row r="37">
          <cell r="B37">
            <v>74.5</v>
          </cell>
          <cell r="C37">
            <v>109.425</v>
          </cell>
          <cell r="D37">
            <v>91.5</v>
          </cell>
          <cell r="E37">
            <v>90.325000000000003</v>
          </cell>
          <cell r="F37">
            <v>28.280999999999999</v>
          </cell>
          <cell r="G37">
            <v>3.0059999999999998</v>
          </cell>
          <cell r="H37">
            <v>10000</v>
          </cell>
          <cell r="I37">
            <v>74.5</v>
          </cell>
          <cell r="J37">
            <v>2.625</v>
          </cell>
          <cell r="K37">
            <v>4.625</v>
          </cell>
          <cell r="L37">
            <v>2.875</v>
          </cell>
          <cell r="M37">
            <v>9.8760000000000012</v>
          </cell>
          <cell r="N37">
            <v>0.7589999999999999</v>
          </cell>
          <cell r="O37" t="str">
            <v>&lt;30</v>
          </cell>
        </row>
      </sheetData>
      <sheetData sheetId="11">
        <row r="36">
          <cell r="B36">
            <v>76</v>
          </cell>
          <cell r="C36">
            <v>98.1</v>
          </cell>
          <cell r="D36">
            <v>81.8</v>
          </cell>
          <cell r="E36">
            <v>88.5</v>
          </cell>
          <cell r="F36">
            <v>25.8</v>
          </cell>
          <cell r="G36">
            <v>2.88</v>
          </cell>
          <cell r="H36">
            <v>9000</v>
          </cell>
          <cell r="I36">
            <v>76</v>
          </cell>
          <cell r="J36">
            <v>2</v>
          </cell>
          <cell r="K36">
            <v>3.6</v>
          </cell>
          <cell r="L36">
            <v>2.8</v>
          </cell>
          <cell r="M36">
            <v>7.6319999999999997</v>
          </cell>
          <cell r="N36">
            <v>0.73899999999999999</v>
          </cell>
          <cell r="O36" t="str">
            <v>&lt;30</v>
          </cell>
        </row>
        <row r="37">
          <cell r="B37">
            <v>82</v>
          </cell>
          <cell r="C37">
            <v>118.8</v>
          </cell>
          <cell r="D37">
            <v>98</v>
          </cell>
          <cell r="E37">
            <v>100</v>
          </cell>
          <cell r="F37">
            <v>31.32</v>
          </cell>
          <cell r="G37">
            <v>3.6240000000000001</v>
          </cell>
          <cell r="H37">
            <v>12000</v>
          </cell>
          <cell r="I37">
            <v>82</v>
          </cell>
          <cell r="J37">
            <v>2.4</v>
          </cell>
          <cell r="K37">
            <v>4.2</v>
          </cell>
          <cell r="L37">
            <v>3.8</v>
          </cell>
          <cell r="M37">
            <v>9.4559999999999995</v>
          </cell>
          <cell r="N37">
            <v>0.89600000000000002</v>
          </cell>
          <cell r="O37" t="str">
            <v>&lt;30</v>
          </cell>
        </row>
        <row r="38">
          <cell r="B38">
            <v>79.25</v>
          </cell>
          <cell r="C38">
            <v>106.35</v>
          </cell>
          <cell r="D38">
            <v>88.1</v>
          </cell>
          <cell r="E38">
            <v>93.974999999999994</v>
          </cell>
          <cell r="F38">
            <v>27.962999999999997</v>
          </cell>
          <cell r="G38">
            <v>3.23</v>
          </cell>
          <cell r="H38">
            <v>10000</v>
          </cell>
          <cell r="I38">
            <v>79.25</v>
          </cell>
          <cell r="J38">
            <v>2.2249999999999996</v>
          </cell>
          <cell r="K38">
            <v>3.9499999999999997</v>
          </cell>
          <cell r="L38">
            <v>3.3499999999999996</v>
          </cell>
          <cell r="M38">
            <v>8.8140000000000001</v>
          </cell>
          <cell r="N38">
            <v>0.79774999999999996</v>
          </cell>
          <cell r="O38" t="str">
            <v>&lt;30</v>
          </cell>
        </row>
      </sheetData>
      <sheetData sheetId="12">
        <row r="36">
          <cell r="B36">
            <v>70</v>
          </cell>
          <cell r="C36">
            <v>86.8</v>
          </cell>
          <cell r="D36">
            <v>72.400000000000006</v>
          </cell>
          <cell r="E36">
            <v>84.2</v>
          </cell>
          <cell r="F36">
            <v>27.52</v>
          </cell>
          <cell r="G36">
            <v>3.12</v>
          </cell>
          <cell r="H36">
            <v>10000</v>
          </cell>
          <cell r="I36">
            <v>70</v>
          </cell>
          <cell r="J36">
            <v>2.2999999999999998</v>
          </cell>
          <cell r="K36">
            <v>4</v>
          </cell>
          <cell r="L36">
            <v>3.2</v>
          </cell>
          <cell r="M36">
            <v>7.3440000000000003</v>
          </cell>
          <cell r="N36">
            <v>0.84</v>
          </cell>
          <cell r="O36" t="str">
            <v>&lt;30</v>
          </cell>
        </row>
        <row r="37">
          <cell r="B37">
            <v>75</v>
          </cell>
          <cell r="C37">
            <v>108.9</v>
          </cell>
          <cell r="D37">
            <v>90.6</v>
          </cell>
          <cell r="E37">
            <v>104.2</v>
          </cell>
          <cell r="F37">
            <v>33.9</v>
          </cell>
          <cell r="G37">
            <v>3.528</v>
          </cell>
          <cell r="H37">
            <v>11000</v>
          </cell>
          <cell r="I37">
            <v>75</v>
          </cell>
          <cell r="J37">
            <v>3</v>
          </cell>
          <cell r="K37">
            <v>5.3</v>
          </cell>
          <cell r="L37">
            <v>4.8</v>
          </cell>
          <cell r="M37">
            <v>8.6880000000000006</v>
          </cell>
          <cell r="N37">
            <v>0.9</v>
          </cell>
          <cell r="O37" t="str">
            <v>&lt;30</v>
          </cell>
        </row>
        <row r="38">
          <cell r="B38">
            <v>72.400000000000006</v>
          </cell>
          <cell r="C38">
            <v>100.34</v>
          </cell>
          <cell r="D38">
            <v>83.359999999999985</v>
          </cell>
          <cell r="E38">
            <v>94.88</v>
          </cell>
          <cell r="F38">
            <v>29.772000000000002</v>
          </cell>
          <cell r="G38">
            <v>3.2976000000000001</v>
          </cell>
          <cell r="H38">
            <v>11000</v>
          </cell>
          <cell r="I38">
            <v>72.400000000000006</v>
          </cell>
          <cell r="J38">
            <v>2.54</v>
          </cell>
          <cell r="K38">
            <v>4.46</v>
          </cell>
          <cell r="L38">
            <v>3.78</v>
          </cell>
          <cell r="M38">
            <v>8.0351999999999997</v>
          </cell>
          <cell r="N38">
            <v>0.87360000000000004</v>
          </cell>
          <cell r="O38" t="str">
            <v>&lt;30</v>
          </cell>
        </row>
      </sheetData>
      <sheetData sheetId="13">
        <row r="36">
          <cell r="B36">
            <v>65</v>
          </cell>
          <cell r="C36">
            <v>96.6</v>
          </cell>
          <cell r="D36">
            <v>82.7</v>
          </cell>
          <cell r="E36">
            <v>94.7</v>
          </cell>
          <cell r="F36">
            <v>27.48</v>
          </cell>
          <cell r="G36">
            <v>2.88</v>
          </cell>
          <cell r="H36">
            <v>10000</v>
          </cell>
          <cell r="I36">
            <v>65</v>
          </cell>
          <cell r="J36">
            <v>2.6</v>
          </cell>
          <cell r="K36">
            <v>4.5</v>
          </cell>
          <cell r="L36">
            <v>3.4</v>
          </cell>
          <cell r="M36">
            <v>7.056</v>
          </cell>
          <cell r="N36">
            <v>0.70399999999999996</v>
          </cell>
          <cell r="O36" t="str">
            <v>&lt;30</v>
          </cell>
        </row>
        <row r="37">
          <cell r="B37">
            <v>78</v>
          </cell>
          <cell r="C37">
            <v>118.8</v>
          </cell>
          <cell r="D37">
            <v>98.2</v>
          </cell>
          <cell r="E37">
            <v>113</v>
          </cell>
          <cell r="F37">
            <v>30.48</v>
          </cell>
          <cell r="G37">
            <v>3.36</v>
          </cell>
          <cell r="H37">
            <v>10500</v>
          </cell>
          <cell r="I37">
            <v>78</v>
          </cell>
          <cell r="J37">
            <v>3.2</v>
          </cell>
          <cell r="K37">
            <v>5.6</v>
          </cell>
          <cell r="L37">
            <v>3.8</v>
          </cell>
          <cell r="M37">
            <v>7.7519999999999998</v>
          </cell>
          <cell r="N37">
            <v>0.81599999999999995</v>
          </cell>
          <cell r="O37" t="str">
            <v>&lt;30</v>
          </cell>
        </row>
        <row r="38">
          <cell r="B38">
            <v>70.75</v>
          </cell>
          <cell r="C38">
            <v>106.85</v>
          </cell>
          <cell r="D38">
            <v>89.224999999999994</v>
          </cell>
          <cell r="E38">
            <v>103.175</v>
          </cell>
          <cell r="F38">
            <v>28.635000000000002</v>
          </cell>
          <cell r="G38">
            <v>3.0460000000000003</v>
          </cell>
          <cell r="H38">
            <v>10000</v>
          </cell>
          <cell r="I38">
            <v>70.75</v>
          </cell>
          <cell r="J38">
            <v>2.9499999999999997</v>
          </cell>
          <cell r="K38">
            <v>5.125</v>
          </cell>
          <cell r="L38">
            <v>3.6</v>
          </cell>
          <cell r="M38">
            <v>7.3620000000000001</v>
          </cell>
          <cell r="N38">
            <v>0.75800000000000001</v>
          </cell>
          <cell r="O38" t="str">
            <v>&lt;30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총괄"/>
      <sheetName val="월학(구미동)"/>
      <sheetName val="2011. 1월"/>
      <sheetName val="2011. 2월"/>
      <sheetName val="2011. 3월"/>
      <sheetName val="2011. 4월"/>
      <sheetName val="2011. 5월"/>
      <sheetName val="2011. 6월"/>
      <sheetName val="2011. 7월"/>
      <sheetName val="2011. 8월"/>
      <sheetName val="2011. 9월"/>
      <sheetName val="2011. 10월"/>
      <sheetName val="2011. 11월"/>
      <sheetName val="2011. 12월"/>
    </sheetNames>
    <sheetDataSet>
      <sheetData sheetId="0">
        <row r="17">
          <cell r="B17">
            <v>12.75</v>
          </cell>
          <cell r="C17">
            <v>32.075000000000003</v>
          </cell>
          <cell r="D17">
            <v>19.925000000000001</v>
          </cell>
          <cell r="E17">
            <v>30.75</v>
          </cell>
          <cell r="F17">
            <v>23.664999999999999</v>
          </cell>
          <cell r="G17">
            <v>2.4569999999999999</v>
          </cell>
          <cell r="H17">
            <v>22000</v>
          </cell>
          <cell r="I17">
            <v>12.75</v>
          </cell>
          <cell r="J17">
            <v>2.2000000000000002</v>
          </cell>
          <cell r="K17">
            <v>3.875</v>
          </cell>
          <cell r="L17">
            <v>1.6999999999999997</v>
          </cell>
          <cell r="M17">
            <v>4.5120000000000005</v>
          </cell>
          <cell r="N17">
            <v>0.4365</v>
          </cell>
        </row>
        <row r="18">
          <cell r="B18">
            <v>46.8</v>
          </cell>
          <cell r="C18">
            <v>100.97999999999999</v>
          </cell>
          <cell r="D18">
            <v>83.52000000000001</v>
          </cell>
          <cell r="E18">
            <v>93.125</v>
          </cell>
          <cell r="F18">
            <v>31.871999999999996</v>
          </cell>
          <cell r="G18">
            <v>4.0199999999999996</v>
          </cell>
          <cell r="H18">
            <v>28000</v>
          </cell>
          <cell r="I18">
            <v>46.8</v>
          </cell>
          <cell r="J18">
            <v>4.58</v>
          </cell>
          <cell r="K18">
            <v>7.6000000000000014</v>
          </cell>
          <cell r="L18">
            <v>8.9499999999999993</v>
          </cell>
          <cell r="M18">
            <v>15.123000000000001</v>
          </cell>
          <cell r="N18">
            <v>1.29</v>
          </cell>
        </row>
        <row r="19">
          <cell r="B19">
            <v>34.983333333333334</v>
          </cell>
          <cell r="C19">
            <v>80.153333333333322</v>
          </cell>
          <cell r="D19">
            <v>65.041666666666657</v>
          </cell>
          <cell r="E19">
            <v>72.747500000000016</v>
          </cell>
          <cell r="F19">
            <v>28.903233333333329</v>
          </cell>
          <cell r="G19">
            <v>3.4015583333333335</v>
          </cell>
          <cell r="H19">
            <v>25000</v>
          </cell>
          <cell r="I19">
            <v>34.983333333333334</v>
          </cell>
          <cell r="J19">
            <v>3.5999999999999996</v>
          </cell>
          <cell r="K19">
            <v>6.0541666666666671</v>
          </cell>
          <cell r="L19">
            <v>5.0808333333333335</v>
          </cell>
          <cell r="M19">
            <v>8.0655716666666688</v>
          </cell>
          <cell r="N19">
            <v>0.73419583333333349</v>
          </cell>
        </row>
      </sheetData>
      <sheetData sheetId="1" refreshError="1"/>
      <sheetData sheetId="2">
        <row r="36">
          <cell r="B36">
            <v>11</v>
          </cell>
          <cell r="C36">
            <v>37.9</v>
          </cell>
          <cell r="D36">
            <v>17.3</v>
          </cell>
          <cell r="E36">
            <v>25</v>
          </cell>
          <cell r="F36">
            <v>27.24</v>
          </cell>
          <cell r="G36">
            <v>1.716</v>
          </cell>
          <cell r="H36">
            <v>21500</v>
          </cell>
          <cell r="I36">
            <v>11</v>
          </cell>
          <cell r="J36">
            <v>1.5</v>
          </cell>
          <cell r="K36">
            <v>2.8</v>
          </cell>
          <cell r="L36">
            <v>4.2</v>
          </cell>
          <cell r="M36">
            <v>13.02</v>
          </cell>
          <cell r="N36">
            <v>1.056</v>
          </cell>
        </row>
        <row r="37">
          <cell r="B37">
            <v>15</v>
          </cell>
          <cell r="C37">
            <v>43.7</v>
          </cell>
          <cell r="D37">
            <v>21.7</v>
          </cell>
          <cell r="E37">
            <v>35</v>
          </cell>
          <cell r="F37">
            <v>29.28</v>
          </cell>
          <cell r="G37">
            <v>3.96</v>
          </cell>
          <cell r="H37">
            <v>29000</v>
          </cell>
          <cell r="I37">
            <v>15</v>
          </cell>
          <cell r="J37">
            <v>3.8</v>
          </cell>
          <cell r="K37">
            <v>5.6</v>
          </cell>
          <cell r="L37">
            <v>8.6</v>
          </cell>
          <cell r="M37">
            <v>17.376000000000001</v>
          </cell>
          <cell r="N37">
            <v>1.1040000000000001</v>
          </cell>
        </row>
        <row r="38">
          <cell r="B38">
            <v>12.75</v>
          </cell>
          <cell r="C38">
            <v>39.625</v>
          </cell>
          <cell r="D38">
            <v>19.925000000000001</v>
          </cell>
          <cell r="E38">
            <v>30.75</v>
          </cell>
          <cell r="F38">
            <v>28.08</v>
          </cell>
          <cell r="G38">
            <v>2.4569999999999999</v>
          </cell>
          <cell r="H38">
            <v>25000</v>
          </cell>
          <cell r="I38">
            <v>12.75</v>
          </cell>
          <cell r="J38">
            <v>2.7249999999999996</v>
          </cell>
          <cell r="K38">
            <v>4.0250000000000004</v>
          </cell>
          <cell r="L38">
            <v>6.5</v>
          </cell>
          <cell r="M38">
            <v>15.123000000000001</v>
          </cell>
          <cell r="N38">
            <v>1.0830000000000002</v>
          </cell>
        </row>
      </sheetData>
      <sheetData sheetId="3">
        <row r="36">
          <cell r="B36">
            <v>14</v>
          </cell>
          <cell r="C36">
            <v>26.6</v>
          </cell>
          <cell r="D36">
            <v>21.7</v>
          </cell>
          <cell r="E36">
            <v>31</v>
          </cell>
          <cell r="F36">
            <v>29.2</v>
          </cell>
          <cell r="G36">
            <v>3.6720000000000002</v>
          </cell>
          <cell r="H36">
            <v>21000</v>
          </cell>
          <cell r="I36">
            <v>14</v>
          </cell>
          <cell r="J36">
            <v>3.6</v>
          </cell>
          <cell r="K36">
            <v>5.3</v>
          </cell>
          <cell r="L36">
            <v>8.1999999999999993</v>
          </cell>
          <cell r="M36">
            <v>9.1440000000000001</v>
          </cell>
          <cell r="N36">
            <v>1.008</v>
          </cell>
        </row>
        <row r="37">
          <cell r="B37">
            <v>28</v>
          </cell>
          <cell r="C37">
            <v>35.799999999999997</v>
          </cell>
          <cell r="D37">
            <v>27.5</v>
          </cell>
          <cell r="E37">
            <v>54</v>
          </cell>
          <cell r="F37">
            <v>31.76</v>
          </cell>
          <cell r="G37">
            <v>4.5359999999999996</v>
          </cell>
          <cell r="H37">
            <v>24000</v>
          </cell>
          <cell r="I37">
            <v>28</v>
          </cell>
          <cell r="J37">
            <v>5.6</v>
          </cell>
          <cell r="K37">
            <v>9.6</v>
          </cell>
          <cell r="L37">
            <v>9.8000000000000007</v>
          </cell>
          <cell r="M37">
            <v>11.904</v>
          </cell>
          <cell r="N37">
            <v>1.8240000000000001</v>
          </cell>
        </row>
        <row r="38">
          <cell r="B38">
            <v>21.5</v>
          </cell>
          <cell r="C38">
            <v>32.075000000000003</v>
          </cell>
          <cell r="D38">
            <v>24.274999999999999</v>
          </cell>
          <cell r="E38">
            <v>44.25</v>
          </cell>
          <cell r="F38">
            <v>30.6</v>
          </cell>
          <cell r="G38">
            <v>4.0199999999999996</v>
          </cell>
          <cell r="H38">
            <v>22000</v>
          </cell>
          <cell r="I38">
            <v>21.5</v>
          </cell>
          <cell r="J38">
            <v>4.2249999999999996</v>
          </cell>
          <cell r="K38">
            <v>6.625</v>
          </cell>
          <cell r="L38">
            <v>8.9499999999999993</v>
          </cell>
          <cell r="M38">
            <v>10.368</v>
          </cell>
          <cell r="N38">
            <v>1.29</v>
          </cell>
        </row>
      </sheetData>
      <sheetData sheetId="4">
        <row r="36">
          <cell r="B36">
            <v>15</v>
          </cell>
          <cell r="C36">
            <v>39.700000000000003</v>
          </cell>
          <cell r="D36">
            <v>32.5</v>
          </cell>
          <cell r="E36">
            <v>40.700000000000003</v>
          </cell>
          <cell r="F36">
            <v>19.539000000000001</v>
          </cell>
          <cell r="G36">
            <v>3.0720000000000001</v>
          </cell>
          <cell r="H36">
            <v>21000</v>
          </cell>
          <cell r="I36">
            <v>15</v>
          </cell>
          <cell r="J36">
            <v>4</v>
          </cell>
          <cell r="K36">
            <v>6.7</v>
          </cell>
          <cell r="L36">
            <v>2</v>
          </cell>
          <cell r="M36">
            <v>8.7119999999999997</v>
          </cell>
          <cell r="N36">
            <v>0.97599999999999998</v>
          </cell>
        </row>
        <row r="37">
          <cell r="B37">
            <v>44</v>
          </cell>
          <cell r="C37">
            <v>67.400000000000006</v>
          </cell>
          <cell r="D37">
            <v>56.7</v>
          </cell>
          <cell r="E37">
            <v>69</v>
          </cell>
          <cell r="F37">
            <v>35.92</v>
          </cell>
          <cell r="G37">
            <v>4.6319999999999997</v>
          </cell>
          <cell r="H37">
            <v>26000</v>
          </cell>
          <cell r="I37">
            <v>44</v>
          </cell>
          <cell r="J37">
            <v>5.3</v>
          </cell>
          <cell r="K37">
            <v>8.9</v>
          </cell>
          <cell r="L37">
            <v>8.4</v>
          </cell>
          <cell r="M37">
            <v>10.656000000000001</v>
          </cell>
          <cell r="N37">
            <v>1.548</v>
          </cell>
        </row>
        <row r="38">
          <cell r="B38">
            <v>27.8</v>
          </cell>
          <cell r="C38">
            <v>50.18</v>
          </cell>
          <cell r="D38">
            <v>42.239999999999995</v>
          </cell>
          <cell r="E38">
            <v>49.339999999999996</v>
          </cell>
          <cell r="F38">
            <v>27.895799999999998</v>
          </cell>
          <cell r="G38">
            <v>3.8879999999999995</v>
          </cell>
          <cell r="H38">
            <v>24000</v>
          </cell>
          <cell r="I38">
            <v>27.8</v>
          </cell>
          <cell r="J38">
            <v>4.58</v>
          </cell>
          <cell r="K38">
            <v>7.6000000000000014</v>
          </cell>
          <cell r="L38">
            <v>5.7200000000000006</v>
          </cell>
          <cell r="M38">
            <v>9.3648000000000007</v>
          </cell>
          <cell r="N38">
            <v>1.2655999999999998</v>
          </cell>
        </row>
      </sheetData>
      <sheetData sheetId="5">
        <row r="36">
          <cell r="B36">
            <v>35</v>
          </cell>
          <cell r="C36">
            <v>73.7</v>
          </cell>
          <cell r="D36">
            <v>60.8</v>
          </cell>
          <cell r="E36">
            <v>61.5</v>
          </cell>
          <cell r="F36">
            <v>22.62</v>
          </cell>
          <cell r="G36">
            <v>3.048</v>
          </cell>
          <cell r="H36">
            <v>26000</v>
          </cell>
          <cell r="I36">
            <v>35</v>
          </cell>
          <cell r="J36">
            <v>2.1</v>
          </cell>
          <cell r="K36">
            <v>3.8</v>
          </cell>
          <cell r="L36">
            <v>2.2999999999999998</v>
          </cell>
          <cell r="M36">
            <v>4.2</v>
          </cell>
          <cell r="N36">
            <v>0.312</v>
          </cell>
        </row>
        <row r="37">
          <cell r="B37">
            <v>38</v>
          </cell>
          <cell r="C37">
            <v>77.400000000000006</v>
          </cell>
          <cell r="D37">
            <v>63.5</v>
          </cell>
          <cell r="E37">
            <v>78</v>
          </cell>
          <cell r="F37">
            <v>26.52</v>
          </cell>
          <cell r="G37">
            <v>3.6720000000000002</v>
          </cell>
          <cell r="H37">
            <v>29500</v>
          </cell>
          <cell r="I37">
            <v>38</v>
          </cell>
          <cell r="J37">
            <v>3</v>
          </cell>
          <cell r="K37">
            <v>5.4</v>
          </cell>
          <cell r="L37">
            <v>3.2</v>
          </cell>
          <cell r="M37">
            <v>6.4560000000000004</v>
          </cell>
          <cell r="N37">
            <v>0.72799999999999998</v>
          </cell>
        </row>
        <row r="38">
          <cell r="B38">
            <v>37</v>
          </cell>
          <cell r="C38">
            <v>75.375</v>
          </cell>
          <cell r="D38">
            <v>62.15</v>
          </cell>
          <cell r="E38">
            <v>70.625</v>
          </cell>
          <cell r="F38">
            <v>24.765000000000001</v>
          </cell>
          <cell r="G38">
            <v>3.306</v>
          </cell>
          <cell r="H38">
            <v>27000</v>
          </cell>
          <cell r="I38">
            <v>37</v>
          </cell>
          <cell r="J38">
            <v>2.6</v>
          </cell>
          <cell r="K38">
            <v>4.5750000000000002</v>
          </cell>
          <cell r="L38">
            <v>2.7</v>
          </cell>
          <cell r="M38">
            <v>4.9239999999999995</v>
          </cell>
          <cell r="N38">
            <v>0.53325</v>
          </cell>
        </row>
      </sheetData>
      <sheetData sheetId="6">
        <row r="36">
          <cell r="B36">
            <v>36</v>
          </cell>
          <cell r="C36">
            <v>89.1</v>
          </cell>
          <cell r="D36">
            <v>73.099999999999994</v>
          </cell>
          <cell r="E36">
            <v>81.099999999999994</v>
          </cell>
          <cell r="F36">
            <v>25.38</v>
          </cell>
          <cell r="G36">
            <v>3.456</v>
          </cell>
          <cell r="H36">
            <v>24000</v>
          </cell>
          <cell r="I36">
            <v>36</v>
          </cell>
          <cell r="J36">
            <v>1.9</v>
          </cell>
          <cell r="K36">
            <v>3</v>
          </cell>
          <cell r="L36">
            <v>0.6</v>
          </cell>
          <cell r="M36">
            <v>4.2240000000000002</v>
          </cell>
          <cell r="N36">
            <v>0.32800000000000001</v>
          </cell>
        </row>
        <row r="37">
          <cell r="B37">
            <v>40</v>
          </cell>
          <cell r="C37">
            <v>112.8</v>
          </cell>
          <cell r="D37">
            <v>92</v>
          </cell>
          <cell r="E37">
            <v>87.5</v>
          </cell>
          <cell r="F37">
            <v>31.6</v>
          </cell>
          <cell r="G37">
            <v>4.1760000000000002</v>
          </cell>
          <cell r="H37">
            <v>27000</v>
          </cell>
          <cell r="I37">
            <v>40</v>
          </cell>
          <cell r="J37">
            <v>2.4</v>
          </cell>
          <cell r="K37">
            <v>4.4000000000000004</v>
          </cell>
          <cell r="L37">
            <v>2.8</v>
          </cell>
          <cell r="M37">
            <v>4.68</v>
          </cell>
          <cell r="N37">
            <v>0.496</v>
          </cell>
        </row>
        <row r="38">
          <cell r="B38">
            <v>38.5</v>
          </cell>
          <cell r="C38">
            <v>100.80000000000001</v>
          </cell>
          <cell r="D38">
            <v>81.125</v>
          </cell>
          <cell r="E38">
            <v>85.075000000000003</v>
          </cell>
          <cell r="F38">
            <v>28.884999999999998</v>
          </cell>
          <cell r="G38">
            <v>3.8045000000000004</v>
          </cell>
          <cell r="H38">
            <v>26000</v>
          </cell>
          <cell r="I38">
            <v>38.5</v>
          </cell>
          <cell r="J38">
            <v>2.2000000000000002</v>
          </cell>
          <cell r="K38">
            <v>3.875</v>
          </cell>
          <cell r="L38">
            <v>1.6999999999999997</v>
          </cell>
          <cell r="M38">
            <v>4.5120000000000005</v>
          </cell>
          <cell r="N38">
            <v>0.4365</v>
          </cell>
        </row>
      </sheetData>
      <sheetData sheetId="7">
        <row r="36">
          <cell r="B36">
            <v>35</v>
          </cell>
          <cell r="C36">
            <v>25.4</v>
          </cell>
          <cell r="D36">
            <v>19.7</v>
          </cell>
          <cell r="E36">
            <v>33</v>
          </cell>
          <cell r="F36">
            <v>18.48</v>
          </cell>
          <cell r="G36">
            <v>1.4159999999999999</v>
          </cell>
          <cell r="H36">
            <v>25000</v>
          </cell>
          <cell r="I36">
            <v>35</v>
          </cell>
          <cell r="J36">
            <v>3.1</v>
          </cell>
          <cell r="K36">
            <v>5.4</v>
          </cell>
          <cell r="L36">
            <v>3.9</v>
          </cell>
          <cell r="M36">
            <v>6.024</v>
          </cell>
          <cell r="N36">
            <v>0.45600000000000002</v>
          </cell>
        </row>
        <row r="37">
          <cell r="B37">
            <v>42</v>
          </cell>
          <cell r="C37">
            <v>131.69999999999999</v>
          </cell>
          <cell r="D37">
            <v>108</v>
          </cell>
          <cell r="E37">
            <v>106</v>
          </cell>
          <cell r="F37">
            <v>37.68</v>
          </cell>
          <cell r="G37">
            <v>4.1520000000000001</v>
          </cell>
          <cell r="H37">
            <v>30000</v>
          </cell>
          <cell r="I37">
            <v>42</v>
          </cell>
          <cell r="J37">
            <v>5.6</v>
          </cell>
          <cell r="K37">
            <v>9</v>
          </cell>
          <cell r="L37">
            <v>7.3</v>
          </cell>
          <cell r="M37">
            <v>9.36</v>
          </cell>
          <cell r="N37">
            <v>0.74399999999999999</v>
          </cell>
        </row>
        <row r="38">
          <cell r="B38">
            <v>38</v>
          </cell>
          <cell r="C38">
            <v>96.1</v>
          </cell>
          <cell r="D38">
            <v>79.039999999999992</v>
          </cell>
          <cell r="E38">
            <v>80.28</v>
          </cell>
          <cell r="F38">
            <v>31.871999999999996</v>
          </cell>
          <cell r="G38">
            <v>3.3024</v>
          </cell>
          <cell r="H38">
            <v>28000</v>
          </cell>
          <cell r="I38">
            <v>38</v>
          </cell>
          <cell r="J38">
            <v>4.16</v>
          </cell>
          <cell r="K38">
            <v>6.9799999999999995</v>
          </cell>
          <cell r="L38">
            <v>5.5200000000000005</v>
          </cell>
          <cell r="M38">
            <v>7.7519999999999998</v>
          </cell>
          <cell r="N38">
            <v>0.54959999999999998</v>
          </cell>
        </row>
      </sheetData>
      <sheetData sheetId="8">
        <row r="36">
          <cell r="B36">
            <v>30</v>
          </cell>
          <cell r="C36">
            <v>67.099999999999994</v>
          </cell>
          <cell r="D36">
            <v>56.4</v>
          </cell>
          <cell r="E36">
            <v>69</v>
          </cell>
          <cell r="F36">
            <v>19.056000000000001</v>
          </cell>
          <cell r="G36">
            <v>2.3279999999999998</v>
          </cell>
          <cell r="H36">
            <v>21000</v>
          </cell>
          <cell r="I36">
            <v>30</v>
          </cell>
          <cell r="J36">
            <v>3</v>
          </cell>
          <cell r="K36">
            <v>5.0999999999999996</v>
          </cell>
          <cell r="L36">
            <v>5.2</v>
          </cell>
          <cell r="M36">
            <v>2.5760000000000001</v>
          </cell>
          <cell r="N36">
            <v>0.44600000000000001</v>
          </cell>
        </row>
        <row r="37">
          <cell r="B37">
            <v>40</v>
          </cell>
          <cell r="C37">
            <v>99.6</v>
          </cell>
          <cell r="D37">
            <v>83</v>
          </cell>
          <cell r="E37">
            <v>110</v>
          </cell>
          <cell r="F37">
            <v>29.2</v>
          </cell>
          <cell r="G37">
            <v>5.952</v>
          </cell>
          <cell r="H37">
            <v>24000</v>
          </cell>
          <cell r="I37">
            <v>40</v>
          </cell>
          <cell r="J37">
            <v>3.3</v>
          </cell>
          <cell r="K37">
            <v>5.6</v>
          </cell>
          <cell r="L37">
            <v>5.8</v>
          </cell>
          <cell r="M37">
            <v>6.8639999999999999</v>
          </cell>
          <cell r="N37">
            <v>0.55200000000000005</v>
          </cell>
        </row>
        <row r="38">
          <cell r="B38">
            <v>35.5</v>
          </cell>
          <cell r="C38">
            <v>85.524999999999991</v>
          </cell>
          <cell r="D38">
            <v>71.125</v>
          </cell>
          <cell r="E38">
            <v>81</v>
          </cell>
          <cell r="F38">
            <v>23.664999999999999</v>
          </cell>
          <cell r="G38">
            <v>3.8319999999999999</v>
          </cell>
          <cell r="H38">
            <v>22000</v>
          </cell>
          <cell r="I38">
            <v>35.5</v>
          </cell>
          <cell r="J38">
            <v>3.1749999999999998</v>
          </cell>
          <cell r="K38">
            <v>5.375</v>
          </cell>
          <cell r="L38">
            <v>5.5</v>
          </cell>
          <cell r="M38">
            <v>5.1379999999999999</v>
          </cell>
          <cell r="N38">
            <v>0.49675000000000002</v>
          </cell>
        </row>
      </sheetData>
      <sheetData sheetId="9">
        <row r="36">
          <cell r="B36">
            <v>33</v>
          </cell>
          <cell r="C36">
            <v>92.1</v>
          </cell>
          <cell r="D36">
            <v>76.2</v>
          </cell>
          <cell r="E36">
            <v>79</v>
          </cell>
          <cell r="F36">
            <v>29.52</v>
          </cell>
          <cell r="G36">
            <v>3.0720000000000001</v>
          </cell>
          <cell r="H36">
            <v>21000</v>
          </cell>
          <cell r="I36">
            <v>33</v>
          </cell>
          <cell r="J36">
            <v>2.9</v>
          </cell>
          <cell r="K36">
            <v>5</v>
          </cell>
          <cell r="L36">
            <v>3.4</v>
          </cell>
          <cell r="M36">
            <v>6.024</v>
          </cell>
          <cell r="N36">
            <v>0.53800000000000003</v>
          </cell>
          <cell r="O36" t="str">
            <v>&lt;30</v>
          </cell>
        </row>
        <row r="37">
          <cell r="B37">
            <v>40</v>
          </cell>
          <cell r="C37">
            <v>110.1</v>
          </cell>
          <cell r="D37">
            <v>90.2</v>
          </cell>
          <cell r="E37">
            <v>87</v>
          </cell>
          <cell r="F37">
            <v>34.32</v>
          </cell>
          <cell r="G37">
            <v>3.8159999999999998</v>
          </cell>
          <cell r="H37">
            <v>26000</v>
          </cell>
          <cell r="I37">
            <v>40</v>
          </cell>
          <cell r="J37">
            <v>4.5</v>
          </cell>
          <cell r="K37">
            <v>7.7</v>
          </cell>
          <cell r="L37">
            <v>5</v>
          </cell>
          <cell r="M37">
            <v>10.44</v>
          </cell>
          <cell r="N37">
            <v>0.84</v>
          </cell>
          <cell r="O37" t="str">
            <v>&lt;30</v>
          </cell>
        </row>
        <row r="38">
          <cell r="B38">
            <v>36.200000000000003</v>
          </cell>
          <cell r="C38">
            <v>100.97999999999999</v>
          </cell>
          <cell r="D38">
            <v>83.52000000000001</v>
          </cell>
          <cell r="E38">
            <v>82</v>
          </cell>
          <cell r="F38">
            <v>31.447999999999997</v>
          </cell>
          <cell r="G38">
            <v>3.5328000000000004</v>
          </cell>
          <cell r="H38">
            <v>24000</v>
          </cell>
          <cell r="I38">
            <v>36.200000000000003</v>
          </cell>
          <cell r="J38">
            <v>3.84</v>
          </cell>
          <cell r="K38">
            <v>6.6</v>
          </cell>
          <cell r="L38">
            <v>4.32</v>
          </cell>
          <cell r="M38">
            <v>8.2848000000000006</v>
          </cell>
          <cell r="N38">
            <v>0.64839999999999998</v>
          </cell>
          <cell r="O38" t="str">
            <v>&lt;30</v>
          </cell>
        </row>
      </sheetData>
      <sheetData sheetId="10">
        <row r="35">
          <cell r="B35">
            <v>33</v>
          </cell>
          <cell r="C35">
            <v>91.2</v>
          </cell>
          <cell r="D35">
            <v>75</v>
          </cell>
          <cell r="E35">
            <v>82.4</v>
          </cell>
          <cell r="F35">
            <v>26.04</v>
          </cell>
          <cell r="G35">
            <v>3.048</v>
          </cell>
          <cell r="H35">
            <v>26000</v>
          </cell>
          <cell r="I35">
            <v>33</v>
          </cell>
          <cell r="J35">
            <v>3.7</v>
          </cell>
          <cell r="K35">
            <v>6.4</v>
          </cell>
          <cell r="L35">
            <v>4.0999999999999996</v>
          </cell>
          <cell r="M35">
            <v>8.52</v>
          </cell>
          <cell r="N35">
            <v>0.73599999999999999</v>
          </cell>
          <cell r="O35" t="str">
            <v>&lt;30</v>
          </cell>
        </row>
        <row r="36">
          <cell r="B36">
            <v>38</v>
          </cell>
          <cell r="C36">
            <v>107.1</v>
          </cell>
          <cell r="D36">
            <v>90.6</v>
          </cell>
          <cell r="E36">
            <v>94.6</v>
          </cell>
          <cell r="F36">
            <v>33.659999999999997</v>
          </cell>
          <cell r="G36">
            <v>3.6720000000000002</v>
          </cell>
          <cell r="H36">
            <v>28000</v>
          </cell>
          <cell r="I36">
            <v>38</v>
          </cell>
          <cell r="J36">
            <v>4.3</v>
          </cell>
          <cell r="K36">
            <v>7.4</v>
          </cell>
          <cell r="L36">
            <v>4.5</v>
          </cell>
          <cell r="M36">
            <v>10.007999999999999</v>
          </cell>
          <cell r="N36">
            <v>0.874</v>
          </cell>
          <cell r="O36" t="str">
            <v>&lt;30</v>
          </cell>
        </row>
        <row r="37">
          <cell r="B37">
            <v>36.25</v>
          </cell>
          <cell r="C37">
            <v>98.25</v>
          </cell>
          <cell r="D37">
            <v>82.15</v>
          </cell>
          <cell r="E37">
            <v>87.5</v>
          </cell>
          <cell r="F37">
            <v>28.965</v>
          </cell>
          <cell r="G37">
            <v>3.258</v>
          </cell>
          <cell r="H37">
            <v>27000</v>
          </cell>
          <cell r="I37">
            <v>36.25</v>
          </cell>
          <cell r="J37">
            <v>3.9750000000000001</v>
          </cell>
          <cell r="K37">
            <v>6.8750000000000009</v>
          </cell>
          <cell r="L37">
            <v>4.25</v>
          </cell>
          <cell r="M37">
            <v>9.48</v>
          </cell>
          <cell r="N37">
            <v>0.8105</v>
          </cell>
          <cell r="O37" t="str">
            <v>&lt;30</v>
          </cell>
        </row>
      </sheetData>
      <sheetData sheetId="11">
        <row r="36">
          <cell r="B36">
            <v>40</v>
          </cell>
          <cell r="C36">
            <v>88.2</v>
          </cell>
          <cell r="D36">
            <v>74.2</v>
          </cell>
          <cell r="E36">
            <v>81.099999999999994</v>
          </cell>
          <cell r="F36">
            <v>27.9</v>
          </cell>
          <cell r="G36">
            <v>2.8</v>
          </cell>
          <cell r="H36">
            <v>26000</v>
          </cell>
          <cell r="I36">
            <v>40</v>
          </cell>
          <cell r="J36">
            <v>3.5</v>
          </cell>
          <cell r="K36">
            <v>6</v>
          </cell>
          <cell r="L36">
            <v>4</v>
          </cell>
          <cell r="M36">
            <v>8.16</v>
          </cell>
          <cell r="N36">
            <v>0.624</v>
          </cell>
          <cell r="O36" t="str">
            <v>&lt;30</v>
          </cell>
        </row>
        <row r="37">
          <cell r="B37">
            <v>51</v>
          </cell>
          <cell r="C37">
            <v>101.1</v>
          </cell>
          <cell r="D37">
            <v>83.4</v>
          </cell>
          <cell r="E37">
            <v>88</v>
          </cell>
          <cell r="F37">
            <v>37.6</v>
          </cell>
          <cell r="G37">
            <v>3.8159999999999998</v>
          </cell>
          <cell r="H37">
            <v>27000</v>
          </cell>
          <cell r="I37">
            <v>51</v>
          </cell>
          <cell r="J37">
            <v>4.2</v>
          </cell>
          <cell r="K37">
            <v>7.3</v>
          </cell>
          <cell r="L37">
            <v>5.8</v>
          </cell>
          <cell r="M37">
            <v>9.36</v>
          </cell>
          <cell r="N37">
            <v>0.80800000000000005</v>
          </cell>
          <cell r="O37" t="str">
            <v>&lt;30</v>
          </cell>
        </row>
        <row r="38">
          <cell r="B38">
            <v>45.25</v>
          </cell>
          <cell r="C38">
            <v>95.85</v>
          </cell>
          <cell r="D38">
            <v>79.75</v>
          </cell>
          <cell r="E38">
            <v>85.825000000000003</v>
          </cell>
          <cell r="F38">
            <v>31.405000000000001</v>
          </cell>
          <cell r="G38">
            <v>3.226</v>
          </cell>
          <cell r="H38">
            <v>27000</v>
          </cell>
          <cell r="I38">
            <v>45.25</v>
          </cell>
          <cell r="J38">
            <v>3.8499999999999996</v>
          </cell>
          <cell r="K38">
            <v>6.65</v>
          </cell>
          <cell r="L38">
            <v>4.9000000000000004</v>
          </cell>
          <cell r="M38">
            <v>8.7119999999999997</v>
          </cell>
          <cell r="N38">
            <v>0.71800000000000008</v>
          </cell>
          <cell r="O38" t="str">
            <v>&lt;30</v>
          </cell>
        </row>
      </sheetData>
      <sheetData sheetId="12">
        <row r="36">
          <cell r="B36">
            <v>44</v>
          </cell>
          <cell r="C36">
            <v>88.8</v>
          </cell>
          <cell r="D36">
            <v>73.2</v>
          </cell>
          <cell r="E36">
            <v>70</v>
          </cell>
          <cell r="F36">
            <v>25.68</v>
          </cell>
          <cell r="G36">
            <v>2.8079999999999998</v>
          </cell>
          <cell r="H36">
            <v>25000</v>
          </cell>
          <cell r="I36">
            <v>44</v>
          </cell>
          <cell r="J36">
            <v>3.3</v>
          </cell>
          <cell r="K36">
            <v>5.7</v>
          </cell>
          <cell r="L36">
            <v>4.5</v>
          </cell>
          <cell r="M36">
            <v>6.4322999999999997</v>
          </cell>
          <cell r="N36">
            <v>0.42499999999999999</v>
          </cell>
          <cell r="O36" t="str">
            <v>&lt;30</v>
          </cell>
        </row>
        <row r="37">
          <cell r="B37">
            <v>50</v>
          </cell>
          <cell r="C37">
            <v>98.7</v>
          </cell>
          <cell r="D37">
            <v>81.8</v>
          </cell>
          <cell r="E37">
            <v>101.3</v>
          </cell>
          <cell r="F37">
            <v>32.159999999999997</v>
          </cell>
          <cell r="G37">
            <v>3.6480000000000001</v>
          </cell>
          <cell r="H37">
            <v>25500</v>
          </cell>
          <cell r="I37">
            <v>50</v>
          </cell>
          <cell r="J37">
            <v>4.3</v>
          </cell>
          <cell r="K37">
            <v>7.4</v>
          </cell>
          <cell r="L37">
            <v>5.6</v>
          </cell>
          <cell r="M37">
            <v>7.5839999999999996</v>
          </cell>
          <cell r="N37">
            <v>0.57599999999999996</v>
          </cell>
          <cell r="O37" t="str">
            <v>&lt;30</v>
          </cell>
        </row>
        <row r="38">
          <cell r="B38">
            <v>46.8</v>
          </cell>
          <cell r="C38">
            <v>92.88000000000001</v>
          </cell>
          <cell r="D38">
            <v>76.8</v>
          </cell>
          <cell r="E38">
            <v>83.2</v>
          </cell>
          <cell r="F38">
            <v>29.887999999999998</v>
          </cell>
          <cell r="G38">
            <v>3.1680000000000001</v>
          </cell>
          <cell r="H38">
            <v>25000</v>
          </cell>
          <cell r="I38">
            <v>46.8</v>
          </cell>
          <cell r="J38">
            <v>3.72</v>
          </cell>
          <cell r="K38">
            <v>6.32</v>
          </cell>
          <cell r="L38">
            <v>5.2600000000000007</v>
          </cell>
          <cell r="M38">
            <v>7.1952599999999993</v>
          </cell>
          <cell r="N38">
            <v>0.48900000000000005</v>
          </cell>
          <cell r="O38" t="str">
            <v>&lt;30</v>
          </cell>
        </row>
      </sheetData>
      <sheetData sheetId="13">
        <row r="36">
          <cell r="B36">
            <v>40</v>
          </cell>
          <cell r="C36">
            <v>84.8</v>
          </cell>
          <cell r="D36">
            <v>70.599999999999994</v>
          </cell>
          <cell r="E36">
            <v>86</v>
          </cell>
          <cell r="F36">
            <v>28</v>
          </cell>
          <cell r="G36">
            <v>2.7839999999999998</v>
          </cell>
          <cell r="H36">
            <v>21000</v>
          </cell>
          <cell r="I36">
            <v>40</v>
          </cell>
          <cell r="J36">
            <v>4.0999999999999996</v>
          </cell>
          <cell r="K36">
            <v>7.1</v>
          </cell>
          <cell r="L36">
            <v>5.4</v>
          </cell>
          <cell r="M36">
            <v>5.3639999999999999</v>
          </cell>
          <cell r="N36">
            <v>0.46600000000000003</v>
          </cell>
          <cell r="O36" t="str">
            <v>&lt;30</v>
          </cell>
        </row>
        <row r="37">
          <cell r="B37">
            <v>48</v>
          </cell>
          <cell r="C37">
            <v>101.1</v>
          </cell>
          <cell r="D37">
            <v>83.4</v>
          </cell>
          <cell r="E37">
            <v>101.3</v>
          </cell>
          <cell r="F37">
            <v>31.76</v>
          </cell>
          <cell r="G37">
            <v>3.504</v>
          </cell>
          <cell r="H37">
            <v>24000</v>
          </cell>
          <cell r="I37">
            <v>48</v>
          </cell>
          <cell r="J37">
            <v>4.2</v>
          </cell>
          <cell r="K37">
            <v>7.2</v>
          </cell>
          <cell r="L37">
            <v>5.8</v>
          </cell>
          <cell r="M37">
            <v>6.5119999999999996</v>
          </cell>
          <cell r="N37">
            <v>0.53300000000000003</v>
          </cell>
          <cell r="O37" t="str">
            <v>&lt;30</v>
          </cell>
        </row>
        <row r="38">
          <cell r="B38">
            <v>44.25</v>
          </cell>
          <cell r="C38">
            <v>94.199999999999989</v>
          </cell>
          <cell r="D38">
            <v>78.400000000000006</v>
          </cell>
          <cell r="E38">
            <v>93.125</v>
          </cell>
          <cell r="F38">
            <v>29.37</v>
          </cell>
          <cell r="G38">
            <v>3.0239999999999996</v>
          </cell>
          <cell r="H38">
            <v>22000</v>
          </cell>
          <cell r="I38">
            <v>44.25</v>
          </cell>
          <cell r="J38">
            <v>4.1500000000000004</v>
          </cell>
          <cell r="K38">
            <v>7.1499999999999995</v>
          </cell>
          <cell r="L38">
            <v>5.65</v>
          </cell>
          <cell r="M38">
            <v>5.9329999999999998</v>
          </cell>
          <cell r="N38">
            <v>0.48974999999999996</v>
          </cell>
          <cell r="O38" t="str">
            <v>&lt;30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총괄"/>
      <sheetName val="귀둔(양지말)"/>
      <sheetName val="2011. 1월"/>
      <sheetName val="2011. 2월"/>
      <sheetName val="2011. 3월"/>
      <sheetName val="2011. 4월"/>
      <sheetName val="2011. 5월"/>
      <sheetName val="2011. 6월"/>
      <sheetName val="2011. 7월"/>
      <sheetName val="2011. 8월"/>
      <sheetName val="2011. 9월"/>
      <sheetName val="2011. 10월"/>
      <sheetName val="2011. 11월"/>
      <sheetName val="2011. 12월"/>
    </sheetNames>
    <sheetDataSet>
      <sheetData sheetId="0">
        <row r="17">
          <cell r="B17">
            <v>16</v>
          </cell>
          <cell r="C17">
            <v>14.8</v>
          </cell>
          <cell r="D17">
            <v>11.2</v>
          </cell>
          <cell r="E17">
            <v>4</v>
          </cell>
          <cell r="F17">
            <v>6.5119999999999996</v>
          </cell>
          <cell r="G17">
            <v>2.1840000000000002</v>
          </cell>
          <cell r="H17">
            <v>13000</v>
          </cell>
          <cell r="I17">
            <v>16</v>
          </cell>
          <cell r="J17">
            <v>1.7</v>
          </cell>
          <cell r="K17">
            <v>4.0999999999999996</v>
          </cell>
          <cell r="L17">
            <v>1.5</v>
          </cell>
          <cell r="M17">
            <v>3.1920000000000002</v>
          </cell>
          <cell r="N17">
            <v>0.39400000000000002</v>
          </cell>
        </row>
        <row r="18">
          <cell r="B18">
            <v>34</v>
          </cell>
          <cell r="C18">
            <v>116.4</v>
          </cell>
          <cell r="D18">
            <v>96.2</v>
          </cell>
          <cell r="E18">
            <v>96.7</v>
          </cell>
          <cell r="F18">
            <v>32.1</v>
          </cell>
          <cell r="G18">
            <v>3.9119999999999999</v>
          </cell>
          <cell r="H18">
            <v>32000</v>
          </cell>
          <cell r="I18">
            <v>34</v>
          </cell>
          <cell r="J18">
            <v>4</v>
          </cell>
          <cell r="K18">
            <v>5.8</v>
          </cell>
          <cell r="L18">
            <v>6.3</v>
          </cell>
          <cell r="M18">
            <v>8.5920000000000005</v>
          </cell>
          <cell r="N18">
            <v>1.1639999999999999</v>
          </cell>
        </row>
        <row r="19">
          <cell r="B19">
            <v>24.666666666666668</v>
          </cell>
          <cell r="C19">
            <v>72.775000000000006</v>
          </cell>
          <cell r="D19">
            <v>59.800000000000004</v>
          </cell>
          <cell r="E19">
            <v>61.650000000000006</v>
          </cell>
          <cell r="F19">
            <v>23.207333333333334</v>
          </cell>
          <cell r="G19">
            <v>3.238666666666667</v>
          </cell>
          <cell r="H19">
            <v>29000</v>
          </cell>
          <cell r="I19">
            <v>24.666666666666668</v>
          </cell>
          <cell r="J19">
            <v>2.8083333333333336</v>
          </cell>
          <cell r="K19">
            <v>4.8583333333333334</v>
          </cell>
          <cell r="L19">
            <v>3.3333333333333335</v>
          </cell>
          <cell r="M19">
            <v>5.7582500000000003</v>
          </cell>
          <cell r="N19">
            <v>0.75749999999999995</v>
          </cell>
        </row>
      </sheetData>
      <sheetData sheetId="1" refreshError="1"/>
      <sheetData sheetId="2">
        <row r="36">
          <cell r="B36">
            <v>27</v>
          </cell>
          <cell r="C36">
            <v>14.8</v>
          </cell>
          <cell r="D36">
            <v>11.2</v>
          </cell>
          <cell r="E36">
            <v>4</v>
          </cell>
          <cell r="F36">
            <v>6.5119999999999996</v>
          </cell>
          <cell r="G36">
            <v>2.88</v>
          </cell>
          <cell r="H36">
            <v>30500</v>
          </cell>
          <cell r="I36">
            <v>27</v>
          </cell>
          <cell r="J36">
            <v>1.7</v>
          </cell>
          <cell r="K36">
            <v>5.3</v>
          </cell>
          <cell r="L36">
            <v>2.4</v>
          </cell>
          <cell r="M36">
            <v>5.52</v>
          </cell>
          <cell r="N36">
            <v>1.1639999999999999</v>
          </cell>
        </row>
        <row r="37">
          <cell r="B37">
            <v>27</v>
          </cell>
          <cell r="C37">
            <v>14.8</v>
          </cell>
          <cell r="D37">
            <v>11.2</v>
          </cell>
          <cell r="E37">
            <v>4</v>
          </cell>
          <cell r="F37">
            <v>6.5119999999999996</v>
          </cell>
          <cell r="G37">
            <v>2.88</v>
          </cell>
          <cell r="H37">
            <v>30500</v>
          </cell>
          <cell r="I37">
            <v>27</v>
          </cell>
          <cell r="J37">
            <v>1.7</v>
          </cell>
          <cell r="K37">
            <v>5.3</v>
          </cell>
          <cell r="L37">
            <v>2.4</v>
          </cell>
          <cell r="M37">
            <v>5.52</v>
          </cell>
          <cell r="N37">
            <v>1.1639999999999999</v>
          </cell>
        </row>
        <row r="38">
          <cell r="B38">
            <v>27</v>
          </cell>
          <cell r="C38">
            <v>14.8</v>
          </cell>
          <cell r="D38">
            <v>11.2</v>
          </cell>
          <cell r="E38">
            <v>4</v>
          </cell>
          <cell r="F38">
            <v>6.5119999999999996</v>
          </cell>
          <cell r="G38">
            <v>2.88</v>
          </cell>
          <cell r="H38">
            <v>31000</v>
          </cell>
          <cell r="I38">
            <v>27</v>
          </cell>
          <cell r="J38">
            <v>1.7</v>
          </cell>
          <cell r="K38">
            <v>5.3</v>
          </cell>
          <cell r="L38">
            <v>2.4</v>
          </cell>
          <cell r="M38">
            <v>5.52</v>
          </cell>
          <cell r="N38">
            <v>1.1639999999999999</v>
          </cell>
        </row>
      </sheetData>
      <sheetData sheetId="3">
        <row r="36">
          <cell r="B36">
            <v>33</v>
          </cell>
          <cell r="C36">
            <v>17.100000000000001</v>
          </cell>
          <cell r="D36">
            <v>14.6</v>
          </cell>
          <cell r="E36">
            <v>7</v>
          </cell>
          <cell r="F36">
            <v>10.128</v>
          </cell>
          <cell r="G36">
            <v>2.52</v>
          </cell>
          <cell r="H36">
            <v>29000</v>
          </cell>
          <cell r="I36">
            <v>33</v>
          </cell>
          <cell r="J36">
            <v>4</v>
          </cell>
          <cell r="K36">
            <v>5.0999999999999996</v>
          </cell>
          <cell r="L36">
            <v>1.5</v>
          </cell>
          <cell r="M36">
            <v>6.3840000000000003</v>
          </cell>
          <cell r="N36">
            <v>1.1279999999999999</v>
          </cell>
        </row>
        <row r="37">
          <cell r="B37">
            <v>33</v>
          </cell>
          <cell r="C37">
            <v>17.100000000000001</v>
          </cell>
          <cell r="D37">
            <v>14.6</v>
          </cell>
          <cell r="E37">
            <v>7</v>
          </cell>
          <cell r="F37">
            <v>10.128</v>
          </cell>
          <cell r="G37">
            <v>2.52</v>
          </cell>
          <cell r="H37">
            <v>29000</v>
          </cell>
          <cell r="I37">
            <v>33</v>
          </cell>
          <cell r="J37">
            <v>4</v>
          </cell>
          <cell r="K37">
            <v>5.0999999999999996</v>
          </cell>
          <cell r="L37">
            <v>1.5</v>
          </cell>
          <cell r="M37">
            <v>6.3840000000000003</v>
          </cell>
          <cell r="N37">
            <v>1.1279999999999999</v>
          </cell>
        </row>
        <row r="38">
          <cell r="B38">
            <v>33</v>
          </cell>
          <cell r="C38">
            <v>17.100000000000001</v>
          </cell>
          <cell r="D38">
            <v>14.6</v>
          </cell>
          <cell r="E38">
            <v>7</v>
          </cell>
          <cell r="F38">
            <v>10.128</v>
          </cell>
          <cell r="G38">
            <v>2.52</v>
          </cell>
          <cell r="H38">
            <v>29000</v>
          </cell>
          <cell r="I38">
            <v>33</v>
          </cell>
          <cell r="J38">
            <v>4</v>
          </cell>
          <cell r="K38">
            <v>5.0999999999999996</v>
          </cell>
          <cell r="L38">
            <v>1.5</v>
          </cell>
          <cell r="M38">
            <v>6.3840000000000003</v>
          </cell>
          <cell r="N38">
            <v>1.1279999999999999</v>
          </cell>
        </row>
      </sheetData>
      <sheetData sheetId="4">
        <row r="36">
          <cell r="B36">
            <v>34</v>
          </cell>
          <cell r="C36">
            <v>26.2</v>
          </cell>
          <cell r="D36">
            <v>20.9</v>
          </cell>
          <cell r="E36">
            <v>25</v>
          </cell>
          <cell r="F36">
            <v>10.896000000000001</v>
          </cell>
          <cell r="G36">
            <v>3.8639999999999999</v>
          </cell>
          <cell r="H36">
            <v>30500</v>
          </cell>
          <cell r="I36">
            <v>34</v>
          </cell>
          <cell r="J36">
            <v>3.4</v>
          </cell>
          <cell r="K36">
            <v>5.8</v>
          </cell>
          <cell r="L36">
            <v>6.3</v>
          </cell>
          <cell r="M36">
            <v>6.84</v>
          </cell>
          <cell r="N36">
            <v>1.056</v>
          </cell>
        </row>
        <row r="37">
          <cell r="B37">
            <v>34</v>
          </cell>
          <cell r="C37">
            <v>26.2</v>
          </cell>
          <cell r="D37">
            <v>20.9</v>
          </cell>
          <cell r="E37">
            <v>25</v>
          </cell>
          <cell r="F37">
            <v>10.896000000000001</v>
          </cell>
          <cell r="G37">
            <v>3.8639999999999999</v>
          </cell>
          <cell r="H37">
            <v>30500</v>
          </cell>
          <cell r="I37">
            <v>34</v>
          </cell>
          <cell r="J37">
            <v>3.4</v>
          </cell>
          <cell r="K37">
            <v>5.8</v>
          </cell>
          <cell r="L37">
            <v>6.3</v>
          </cell>
          <cell r="M37">
            <v>6.84</v>
          </cell>
          <cell r="N37">
            <v>1.056</v>
          </cell>
        </row>
        <row r="38">
          <cell r="B38">
            <v>34</v>
          </cell>
          <cell r="C38">
            <v>26.2</v>
          </cell>
          <cell r="D38">
            <v>20.9</v>
          </cell>
          <cell r="E38">
            <v>25</v>
          </cell>
          <cell r="F38">
            <v>10.896000000000001</v>
          </cell>
          <cell r="G38">
            <v>3.8639999999999999</v>
          </cell>
          <cell r="H38">
            <v>31000</v>
          </cell>
          <cell r="I38">
            <v>34</v>
          </cell>
          <cell r="J38">
            <v>3.4</v>
          </cell>
          <cell r="K38">
            <v>5.8</v>
          </cell>
          <cell r="L38">
            <v>6.3</v>
          </cell>
          <cell r="M38">
            <v>6.84</v>
          </cell>
          <cell r="N38">
            <v>1.056</v>
          </cell>
        </row>
      </sheetData>
      <sheetData sheetId="5">
        <row r="36">
          <cell r="B36">
            <v>27</v>
          </cell>
          <cell r="C36">
            <v>53.5</v>
          </cell>
          <cell r="D36">
            <v>42.1</v>
          </cell>
          <cell r="E36">
            <v>44</v>
          </cell>
          <cell r="F36">
            <v>21.2</v>
          </cell>
          <cell r="G36">
            <v>3.9119999999999999</v>
          </cell>
          <cell r="H36">
            <v>30500</v>
          </cell>
          <cell r="I36">
            <v>27</v>
          </cell>
          <cell r="J36">
            <v>3.4</v>
          </cell>
          <cell r="K36">
            <v>5.6</v>
          </cell>
          <cell r="L36">
            <v>5.6</v>
          </cell>
          <cell r="M36">
            <v>6.5759999999999996</v>
          </cell>
          <cell r="N36">
            <v>0.55200000000000005</v>
          </cell>
        </row>
        <row r="37">
          <cell r="B37">
            <v>27</v>
          </cell>
          <cell r="C37">
            <v>53.5</v>
          </cell>
          <cell r="D37">
            <v>42.1</v>
          </cell>
          <cell r="E37">
            <v>44</v>
          </cell>
          <cell r="F37">
            <v>21.2</v>
          </cell>
          <cell r="G37">
            <v>3.9119999999999999</v>
          </cell>
          <cell r="H37">
            <v>30500</v>
          </cell>
          <cell r="I37">
            <v>27</v>
          </cell>
          <cell r="J37">
            <v>3.4</v>
          </cell>
          <cell r="K37">
            <v>5.6</v>
          </cell>
          <cell r="L37">
            <v>5.6</v>
          </cell>
          <cell r="M37">
            <v>6.5759999999999996</v>
          </cell>
          <cell r="N37">
            <v>0.55200000000000005</v>
          </cell>
        </row>
        <row r="38">
          <cell r="B38">
            <v>27</v>
          </cell>
          <cell r="C38">
            <v>53.5</v>
          </cell>
          <cell r="D38">
            <v>42.1</v>
          </cell>
          <cell r="E38">
            <v>44</v>
          </cell>
          <cell r="F38">
            <v>21.2</v>
          </cell>
          <cell r="G38">
            <v>3.9119999999999999</v>
          </cell>
          <cell r="H38">
            <v>31000</v>
          </cell>
          <cell r="I38">
            <v>27</v>
          </cell>
          <cell r="J38">
            <v>3.4</v>
          </cell>
          <cell r="K38">
            <v>5.6</v>
          </cell>
          <cell r="L38">
            <v>5.6</v>
          </cell>
          <cell r="M38">
            <v>6.5759999999999996</v>
          </cell>
          <cell r="N38">
            <v>0.55200000000000005</v>
          </cell>
        </row>
      </sheetData>
      <sheetData sheetId="6">
        <row r="36">
          <cell r="B36">
            <v>21</v>
          </cell>
          <cell r="C36">
            <v>81.3</v>
          </cell>
          <cell r="D36">
            <v>67</v>
          </cell>
          <cell r="E36">
            <v>80</v>
          </cell>
          <cell r="F36">
            <v>30.24</v>
          </cell>
          <cell r="G36">
            <v>3.8159999999999998</v>
          </cell>
          <cell r="H36">
            <v>32000</v>
          </cell>
          <cell r="I36">
            <v>21</v>
          </cell>
          <cell r="J36">
            <v>3.1</v>
          </cell>
          <cell r="K36">
            <v>5.4</v>
          </cell>
          <cell r="L36">
            <v>3.8</v>
          </cell>
          <cell r="M36">
            <v>5.2560000000000002</v>
          </cell>
          <cell r="N36">
            <v>0.39400000000000002</v>
          </cell>
        </row>
        <row r="37">
          <cell r="B37">
            <v>21</v>
          </cell>
          <cell r="C37">
            <v>81.3</v>
          </cell>
          <cell r="D37">
            <v>67</v>
          </cell>
          <cell r="E37">
            <v>80</v>
          </cell>
          <cell r="F37">
            <v>30.24</v>
          </cell>
          <cell r="G37">
            <v>3.8159999999999998</v>
          </cell>
          <cell r="H37">
            <v>32000</v>
          </cell>
          <cell r="I37">
            <v>21</v>
          </cell>
          <cell r="J37">
            <v>3.1</v>
          </cell>
          <cell r="K37">
            <v>5.4</v>
          </cell>
          <cell r="L37">
            <v>3.8</v>
          </cell>
          <cell r="M37">
            <v>5.2560000000000002</v>
          </cell>
          <cell r="N37">
            <v>0.39400000000000002</v>
          </cell>
        </row>
        <row r="38">
          <cell r="B38">
            <v>21</v>
          </cell>
          <cell r="C38">
            <v>81.3</v>
          </cell>
          <cell r="D38">
            <v>67</v>
          </cell>
          <cell r="E38">
            <v>80</v>
          </cell>
          <cell r="F38">
            <v>30.24</v>
          </cell>
          <cell r="G38">
            <v>3.8159999999999998</v>
          </cell>
          <cell r="H38">
            <v>32000</v>
          </cell>
          <cell r="I38">
            <v>21</v>
          </cell>
          <cell r="J38">
            <v>3.1</v>
          </cell>
          <cell r="K38">
            <v>5.4</v>
          </cell>
          <cell r="L38">
            <v>3.8</v>
          </cell>
          <cell r="M38">
            <v>5.2560000000000002</v>
          </cell>
          <cell r="N38">
            <v>0.39400000000000002</v>
          </cell>
        </row>
      </sheetData>
      <sheetData sheetId="7">
        <row r="36">
          <cell r="B36">
            <v>16</v>
          </cell>
          <cell r="C36">
            <v>92.6</v>
          </cell>
          <cell r="D36">
            <v>77</v>
          </cell>
          <cell r="E36">
            <v>92</v>
          </cell>
          <cell r="F36">
            <v>31.32</v>
          </cell>
          <cell r="G36">
            <v>3.84</v>
          </cell>
          <cell r="H36">
            <v>31000</v>
          </cell>
          <cell r="I36">
            <v>16</v>
          </cell>
          <cell r="J36">
            <v>2.2999999999999998</v>
          </cell>
          <cell r="K36">
            <v>4.3</v>
          </cell>
          <cell r="L36">
            <v>3.2</v>
          </cell>
          <cell r="M36">
            <v>6.6239999999999997</v>
          </cell>
          <cell r="N36">
            <v>0.52800000000000002</v>
          </cell>
        </row>
        <row r="37">
          <cell r="B37">
            <v>16</v>
          </cell>
          <cell r="C37">
            <v>92.6</v>
          </cell>
          <cell r="D37">
            <v>77</v>
          </cell>
          <cell r="E37">
            <v>92</v>
          </cell>
          <cell r="F37">
            <v>31.32</v>
          </cell>
          <cell r="G37">
            <v>3.84</v>
          </cell>
          <cell r="H37">
            <v>31000</v>
          </cell>
          <cell r="I37">
            <v>16</v>
          </cell>
          <cell r="J37">
            <v>2.2999999999999998</v>
          </cell>
          <cell r="K37">
            <v>4.3</v>
          </cell>
          <cell r="L37">
            <v>3.2</v>
          </cell>
          <cell r="M37">
            <v>6.6239999999999997</v>
          </cell>
          <cell r="N37">
            <v>0.52800000000000002</v>
          </cell>
        </row>
        <row r="38">
          <cell r="B38">
            <v>16</v>
          </cell>
          <cell r="C38">
            <v>92.6</v>
          </cell>
          <cell r="D38">
            <v>77</v>
          </cell>
          <cell r="E38">
            <v>92</v>
          </cell>
          <cell r="F38">
            <v>31.32</v>
          </cell>
          <cell r="G38">
            <v>3.84</v>
          </cell>
          <cell r="H38">
            <v>31000</v>
          </cell>
          <cell r="I38">
            <v>16</v>
          </cell>
          <cell r="J38">
            <v>2.2999999999999998</v>
          </cell>
          <cell r="K38">
            <v>4.3</v>
          </cell>
          <cell r="L38">
            <v>3.2</v>
          </cell>
          <cell r="M38">
            <v>6.6239999999999997</v>
          </cell>
          <cell r="N38">
            <v>0.52800000000000002</v>
          </cell>
        </row>
      </sheetData>
      <sheetData sheetId="8">
        <row r="36">
          <cell r="B36">
            <v>26</v>
          </cell>
          <cell r="C36">
            <v>76.400000000000006</v>
          </cell>
          <cell r="D36">
            <v>63</v>
          </cell>
          <cell r="E36">
            <v>54</v>
          </cell>
          <cell r="F36">
            <v>27.071999999999999</v>
          </cell>
          <cell r="G36">
            <v>2.1840000000000002</v>
          </cell>
          <cell r="H36">
            <v>30000</v>
          </cell>
          <cell r="I36">
            <v>26</v>
          </cell>
          <cell r="J36">
            <v>2.6</v>
          </cell>
          <cell r="K36">
            <v>4.5</v>
          </cell>
          <cell r="L36">
            <v>2.8</v>
          </cell>
          <cell r="M36">
            <v>6.024</v>
          </cell>
          <cell r="N36">
            <v>0.55200000000000005</v>
          </cell>
        </row>
        <row r="37">
          <cell r="B37">
            <v>26</v>
          </cell>
          <cell r="C37">
            <v>76.400000000000006</v>
          </cell>
          <cell r="D37">
            <v>63</v>
          </cell>
          <cell r="E37">
            <v>54</v>
          </cell>
          <cell r="F37">
            <v>27.071999999999999</v>
          </cell>
          <cell r="G37">
            <v>2.1840000000000002</v>
          </cell>
          <cell r="H37">
            <v>30000</v>
          </cell>
          <cell r="I37">
            <v>26</v>
          </cell>
          <cell r="J37">
            <v>2.6</v>
          </cell>
          <cell r="K37">
            <v>4.5</v>
          </cell>
          <cell r="L37">
            <v>2.8</v>
          </cell>
          <cell r="M37">
            <v>6.024</v>
          </cell>
          <cell r="N37">
            <v>0.55200000000000005</v>
          </cell>
        </row>
        <row r="38">
          <cell r="B38">
            <v>26</v>
          </cell>
          <cell r="C38">
            <v>76.400000000000006</v>
          </cell>
          <cell r="D38">
            <v>63</v>
          </cell>
          <cell r="E38">
            <v>54</v>
          </cell>
          <cell r="F38">
            <v>27.071999999999999</v>
          </cell>
          <cell r="G38">
            <v>2.1840000000000002</v>
          </cell>
          <cell r="H38">
            <v>30000</v>
          </cell>
          <cell r="I38">
            <v>26</v>
          </cell>
          <cell r="J38">
            <v>2.6</v>
          </cell>
          <cell r="K38">
            <v>4.5</v>
          </cell>
          <cell r="L38">
            <v>2.8</v>
          </cell>
          <cell r="M38">
            <v>6.024</v>
          </cell>
          <cell r="N38">
            <v>0.55200000000000005</v>
          </cell>
        </row>
      </sheetData>
      <sheetData sheetId="9">
        <row r="36">
          <cell r="B36">
            <v>25</v>
          </cell>
          <cell r="C36">
            <v>99.6</v>
          </cell>
          <cell r="D36">
            <v>82.8</v>
          </cell>
          <cell r="E36">
            <v>90.9</v>
          </cell>
          <cell r="F36">
            <v>30.54</v>
          </cell>
          <cell r="G36">
            <v>3.048</v>
          </cell>
          <cell r="H36">
            <v>30500</v>
          </cell>
          <cell r="I36">
            <v>25</v>
          </cell>
          <cell r="J36">
            <v>2.7</v>
          </cell>
          <cell r="K36">
            <v>4.8</v>
          </cell>
          <cell r="L36">
            <v>2.4</v>
          </cell>
          <cell r="M36">
            <v>7.1280000000000001</v>
          </cell>
          <cell r="N36">
            <v>0.67200000000000004</v>
          </cell>
          <cell r="O36" t="str">
            <v>&lt;30</v>
          </cell>
        </row>
        <row r="37">
          <cell r="B37">
            <v>25</v>
          </cell>
          <cell r="C37">
            <v>99.6</v>
          </cell>
          <cell r="D37">
            <v>82.8</v>
          </cell>
          <cell r="E37">
            <v>90.9</v>
          </cell>
          <cell r="F37">
            <v>30.54</v>
          </cell>
          <cell r="G37">
            <v>3.048</v>
          </cell>
          <cell r="H37">
            <v>30500</v>
          </cell>
          <cell r="I37">
            <v>25</v>
          </cell>
          <cell r="J37">
            <v>2.7</v>
          </cell>
          <cell r="K37">
            <v>4.8</v>
          </cell>
          <cell r="L37">
            <v>2.4</v>
          </cell>
          <cell r="M37">
            <v>7.1280000000000001</v>
          </cell>
          <cell r="N37">
            <v>0.67200000000000004</v>
          </cell>
          <cell r="O37" t="str">
            <v>&lt;30</v>
          </cell>
        </row>
        <row r="38">
          <cell r="B38">
            <v>25</v>
          </cell>
          <cell r="C38">
            <v>99.6</v>
          </cell>
          <cell r="D38">
            <v>82.8</v>
          </cell>
          <cell r="E38">
            <v>90.9</v>
          </cell>
          <cell r="F38">
            <v>30.54</v>
          </cell>
          <cell r="G38">
            <v>3.048</v>
          </cell>
          <cell r="H38">
            <v>31000</v>
          </cell>
          <cell r="I38">
            <v>25</v>
          </cell>
          <cell r="J38">
            <v>2.7</v>
          </cell>
          <cell r="K38">
            <v>4.8</v>
          </cell>
          <cell r="L38">
            <v>2.4</v>
          </cell>
          <cell r="M38">
            <v>7.1280000000000001</v>
          </cell>
          <cell r="N38">
            <v>0.67200000000000004</v>
          </cell>
          <cell r="O38" t="str">
            <v>&lt;30</v>
          </cell>
        </row>
      </sheetData>
      <sheetData sheetId="10">
        <row r="36">
          <cell r="B36">
            <v>20</v>
          </cell>
          <cell r="C36">
            <v>104.1</v>
          </cell>
          <cell r="D36">
            <v>84.2</v>
          </cell>
          <cell r="E36">
            <v>76</v>
          </cell>
          <cell r="F36">
            <v>24.18</v>
          </cell>
          <cell r="G36">
            <v>3.1440000000000001</v>
          </cell>
          <cell r="H36">
            <v>29000</v>
          </cell>
          <cell r="I36">
            <v>20</v>
          </cell>
          <cell r="J36">
            <v>2.5</v>
          </cell>
          <cell r="K36">
            <v>4.4000000000000004</v>
          </cell>
          <cell r="L36">
            <v>3</v>
          </cell>
          <cell r="M36">
            <v>8.5920000000000005</v>
          </cell>
          <cell r="N36">
            <v>0.73199999999999998</v>
          </cell>
          <cell r="O36" t="str">
            <v>&lt;30</v>
          </cell>
        </row>
        <row r="37">
          <cell r="B37">
            <v>20</v>
          </cell>
          <cell r="C37">
            <v>104.1</v>
          </cell>
          <cell r="D37">
            <v>84.2</v>
          </cell>
          <cell r="E37">
            <v>76</v>
          </cell>
          <cell r="F37">
            <v>24.18</v>
          </cell>
          <cell r="G37">
            <v>3.1440000000000001</v>
          </cell>
          <cell r="H37">
            <v>29000</v>
          </cell>
          <cell r="I37">
            <v>20</v>
          </cell>
          <cell r="J37">
            <v>2.5</v>
          </cell>
          <cell r="K37">
            <v>4.4000000000000004</v>
          </cell>
          <cell r="L37">
            <v>3</v>
          </cell>
          <cell r="M37">
            <v>8.5920000000000005</v>
          </cell>
          <cell r="N37">
            <v>0.73199999999999998</v>
          </cell>
          <cell r="O37" t="str">
            <v>&lt;30</v>
          </cell>
        </row>
        <row r="38">
          <cell r="B38">
            <v>20</v>
          </cell>
          <cell r="C38">
            <v>104.1</v>
          </cell>
          <cell r="D38">
            <v>84.2</v>
          </cell>
          <cell r="E38">
            <v>76</v>
          </cell>
          <cell r="F38">
            <v>24.18</v>
          </cell>
          <cell r="G38">
            <v>3.1440000000000001</v>
          </cell>
          <cell r="H38">
            <v>29000</v>
          </cell>
          <cell r="I38">
            <v>20</v>
          </cell>
          <cell r="J38">
            <v>2.5</v>
          </cell>
          <cell r="K38">
            <v>4.4000000000000004</v>
          </cell>
          <cell r="L38">
            <v>3</v>
          </cell>
          <cell r="M38">
            <v>8.5920000000000005</v>
          </cell>
          <cell r="N38">
            <v>0.73199999999999998</v>
          </cell>
          <cell r="O38" t="str">
            <v>&lt;30</v>
          </cell>
        </row>
      </sheetData>
      <sheetData sheetId="11">
        <row r="36">
          <cell r="B36">
            <v>22</v>
          </cell>
          <cell r="C36">
            <v>116.4</v>
          </cell>
          <cell r="D36">
            <v>96.2</v>
          </cell>
          <cell r="E36">
            <v>78.7</v>
          </cell>
          <cell r="F36">
            <v>25.5</v>
          </cell>
          <cell r="G36">
            <v>3.1920000000000002</v>
          </cell>
          <cell r="H36">
            <v>29500</v>
          </cell>
          <cell r="I36">
            <v>22</v>
          </cell>
          <cell r="J36">
            <v>2.6</v>
          </cell>
          <cell r="K36">
            <v>4.5</v>
          </cell>
          <cell r="L36">
            <v>2.8</v>
          </cell>
          <cell r="M36">
            <v>3.1920000000000002</v>
          </cell>
          <cell r="N36">
            <v>0.84</v>
          </cell>
          <cell r="O36" t="str">
            <v>&lt;30</v>
          </cell>
        </row>
        <row r="37">
          <cell r="B37">
            <v>22</v>
          </cell>
          <cell r="C37">
            <v>116.4</v>
          </cell>
          <cell r="D37">
            <v>96.2</v>
          </cell>
          <cell r="E37">
            <v>78.7</v>
          </cell>
          <cell r="F37">
            <v>25.5</v>
          </cell>
          <cell r="G37">
            <v>3.1920000000000002</v>
          </cell>
          <cell r="H37">
            <v>29500</v>
          </cell>
          <cell r="I37">
            <v>22</v>
          </cell>
          <cell r="J37">
            <v>2.6</v>
          </cell>
          <cell r="K37">
            <v>4.5</v>
          </cell>
          <cell r="L37">
            <v>2.8</v>
          </cell>
          <cell r="M37">
            <v>3.1920000000000002</v>
          </cell>
          <cell r="N37">
            <v>0.84</v>
          </cell>
          <cell r="O37" t="str">
            <v>&lt;30</v>
          </cell>
        </row>
        <row r="38">
          <cell r="B38">
            <v>22</v>
          </cell>
          <cell r="C38">
            <v>116.4</v>
          </cell>
          <cell r="D38">
            <v>96.2</v>
          </cell>
          <cell r="E38">
            <v>78.7</v>
          </cell>
          <cell r="F38">
            <v>25.5</v>
          </cell>
          <cell r="G38">
            <v>3.1920000000000002</v>
          </cell>
          <cell r="H38">
            <v>30000</v>
          </cell>
          <cell r="I38">
            <v>22</v>
          </cell>
          <cell r="J38">
            <v>2.6</v>
          </cell>
          <cell r="K38">
            <v>4.5</v>
          </cell>
          <cell r="L38">
            <v>2.8</v>
          </cell>
          <cell r="M38">
            <v>3.1920000000000002</v>
          </cell>
          <cell r="N38">
            <v>0.84</v>
          </cell>
          <cell r="O38" t="str">
            <v>&lt;30</v>
          </cell>
        </row>
      </sheetData>
      <sheetData sheetId="12">
        <row r="36">
          <cell r="B36">
            <v>25</v>
          </cell>
          <cell r="C36">
            <v>84.2</v>
          </cell>
          <cell r="D36">
            <v>70.2</v>
          </cell>
          <cell r="E36">
            <v>91.5</v>
          </cell>
          <cell r="F36">
            <v>28.8</v>
          </cell>
          <cell r="G36">
            <v>3.456</v>
          </cell>
          <cell r="H36">
            <v>29000</v>
          </cell>
          <cell r="I36">
            <v>25</v>
          </cell>
          <cell r="J36">
            <v>2.4</v>
          </cell>
          <cell r="K36">
            <v>4.0999999999999996</v>
          </cell>
          <cell r="L36">
            <v>3</v>
          </cell>
          <cell r="M36">
            <v>3.2480000000000002</v>
          </cell>
          <cell r="N36">
            <v>0.752</v>
          </cell>
          <cell r="O36" t="str">
            <v>&lt;30</v>
          </cell>
        </row>
        <row r="37">
          <cell r="B37">
            <v>25</v>
          </cell>
          <cell r="C37">
            <v>84.2</v>
          </cell>
          <cell r="D37">
            <v>70.2</v>
          </cell>
          <cell r="E37">
            <v>91.5</v>
          </cell>
          <cell r="F37">
            <v>28.8</v>
          </cell>
          <cell r="G37">
            <v>3.456</v>
          </cell>
          <cell r="H37">
            <v>29000</v>
          </cell>
          <cell r="I37">
            <v>25</v>
          </cell>
          <cell r="J37">
            <v>2.4</v>
          </cell>
          <cell r="K37">
            <v>4.0999999999999996</v>
          </cell>
          <cell r="L37">
            <v>3</v>
          </cell>
          <cell r="M37">
            <v>3.2480000000000002</v>
          </cell>
          <cell r="N37">
            <v>0.752</v>
          </cell>
          <cell r="O37" t="str">
            <v>&lt;30</v>
          </cell>
        </row>
        <row r="38">
          <cell r="B38">
            <v>25</v>
          </cell>
          <cell r="C38">
            <v>84.2</v>
          </cell>
          <cell r="D38">
            <v>70.2</v>
          </cell>
          <cell r="E38">
            <v>91.5</v>
          </cell>
          <cell r="F38">
            <v>28.8</v>
          </cell>
          <cell r="G38">
            <v>3.456</v>
          </cell>
          <cell r="H38">
            <v>29000</v>
          </cell>
          <cell r="I38">
            <v>25</v>
          </cell>
          <cell r="J38">
            <v>2.4</v>
          </cell>
          <cell r="K38">
            <v>4.0999999999999996</v>
          </cell>
          <cell r="L38">
            <v>3</v>
          </cell>
          <cell r="M38">
            <v>3.2480000000000002</v>
          </cell>
          <cell r="N38">
            <v>0.752</v>
          </cell>
          <cell r="O38" t="str">
            <v>&lt;30</v>
          </cell>
        </row>
      </sheetData>
      <sheetData sheetId="13">
        <row r="36">
          <cell r="B36">
            <v>20</v>
          </cell>
          <cell r="C36">
            <v>107.1</v>
          </cell>
          <cell r="D36">
            <v>88.4</v>
          </cell>
          <cell r="E36">
            <v>96.7</v>
          </cell>
          <cell r="F36">
            <v>32.1</v>
          </cell>
          <cell r="G36">
            <v>3.008</v>
          </cell>
          <cell r="H36">
            <v>13000</v>
          </cell>
          <cell r="I36">
            <v>20</v>
          </cell>
          <cell r="J36">
            <v>3</v>
          </cell>
          <cell r="K36">
            <v>4.5</v>
          </cell>
          <cell r="L36">
            <v>3.2</v>
          </cell>
          <cell r="M36">
            <v>3.7149999999999999</v>
          </cell>
          <cell r="N36">
            <v>0.72</v>
          </cell>
          <cell r="O36" t="str">
            <v>&lt;30</v>
          </cell>
        </row>
        <row r="37">
          <cell r="B37">
            <v>20</v>
          </cell>
          <cell r="C37">
            <v>107.1</v>
          </cell>
          <cell r="D37">
            <v>88.4</v>
          </cell>
          <cell r="E37">
            <v>96.7</v>
          </cell>
          <cell r="F37">
            <v>32.1</v>
          </cell>
          <cell r="G37">
            <v>3.008</v>
          </cell>
          <cell r="H37">
            <v>13000</v>
          </cell>
          <cell r="I37">
            <v>20</v>
          </cell>
          <cell r="J37">
            <v>3</v>
          </cell>
          <cell r="K37">
            <v>4.5</v>
          </cell>
          <cell r="L37">
            <v>3.2</v>
          </cell>
          <cell r="M37">
            <v>3.7149999999999999</v>
          </cell>
          <cell r="N37">
            <v>0.72</v>
          </cell>
          <cell r="O37" t="str">
            <v>&lt;30</v>
          </cell>
        </row>
        <row r="38">
          <cell r="B38">
            <v>20</v>
          </cell>
          <cell r="C38">
            <v>107.1</v>
          </cell>
          <cell r="D38">
            <v>88.4</v>
          </cell>
          <cell r="E38">
            <v>96.7</v>
          </cell>
          <cell r="F38">
            <v>32.1</v>
          </cell>
          <cell r="G38">
            <v>3.008</v>
          </cell>
          <cell r="H38">
            <v>13000</v>
          </cell>
          <cell r="I38">
            <v>20</v>
          </cell>
          <cell r="J38">
            <v>3</v>
          </cell>
          <cell r="K38">
            <v>4.5</v>
          </cell>
          <cell r="L38">
            <v>3.2</v>
          </cell>
          <cell r="M38">
            <v>3.7149999999999999</v>
          </cell>
          <cell r="N38">
            <v>0.72</v>
          </cell>
          <cell r="O38" t="str">
            <v>&lt;30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총괄"/>
      <sheetName val="귀둔(평동)"/>
      <sheetName val="2011. 1월"/>
      <sheetName val="2011. 2월"/>
      <sheetName val="2011. 3월"/>
      <sheetName val="2011. 4월"/>
      <sheetName val="2011. 5월"/>
      <sheetName val="2011. 6월"/>
      <sheetName val="2011. 7월"/>
      <sheetName val="2011. 8월"/>
      <sheetName val="2011. 9월"/>
      <sheetName val="2011. 10월"/>
      <sheetName val="2011. 11월"/>
      <sheetName val="2011. 12월"/>
    </sheetNames>
    <sheetDataSet>
      <sheetData sheetId="0">
        <row r="17">
          <cell r="B17">
            <v>26</v>
          </cell>
          <cell r="C17">
            <v>19.7</v>
          </cell>
          <cell r="D17">
            <v>16.100000000000001</v>
          </cell>
          <cell r="E17">
            <v>19</v>
          </cell>
          <cell r="F17">
            <v>4.4880000000000004</v>
          </cell>
          <cell r="G17">
            <v>1.0680000000000001</v>
          </cell>
          <cell r="H17">
            <v>16000</v>
          </cell>
          <cell r="I17">
            <v>26</v>
          </cell>
          <cell r="J17">
            <v>2.2999999999999998</v>
          </cell>
          <cell r="K17">
            <v>4.0999999999999996</v>
          </cell>
          <cell r="L17">
            <v>0.6</v>
          </cell>
          <cell r="M17">
            <v>2.028</v>
          </cell>
          <cell r="N17">
            <v>0.312</v>
          </cell>
        </row>
        <row r="18">
          <cell r="B18">
            <v>42</v>
          </cell>
          <cell r="C18">
            <v>119.7</v>
          </cell>
          <cell r="D18">
            <v>100.4</v>
          </cell>
          <cell r="E18">
            <v>96.7</v>
          </cell>
          <cell r="F18">
            <v>27.24</v>
          </cell>
          <cell r="G18">
            <v>3.8639999999999999</v>
          </cell>
          <cell r="H18">
            <v>29000</v>
          </cell>
          <cell r="I18">
            <v>42</v>
          </cell>
          <cell r="J18">
            <v>6.3</v>
          </cell>
          <cell r="K18">
            <v>8.6999999999999993</v>
          </cell>
          <cell r="L18">
            <v>9.3000000000000007</v>
          </cell>
          <cell r="M18">
            <v>6.84</v>
          </cell>
          <cell r="N18">
            <v>1.1639999999999999</v>
          </cell>
        </row>
        <row r="19">
          <cell r="B19">
            <v>35.666666666666664</v>
          </cell>
          <cell r="C19">
            <v>85.066666666666677</v>
          </cell>
          <cell r="D19">
            <v>70.49166666666666</v>
          </cell>
          <cell r="E19">
            <v>64.916666666666671</v>
          </cell>
          <cell r="F19">
            <v>17.376999999999999</v>
          </cell>
          <cell r="G19">
            <v>2.27</v>
          </cell>
          <cell r="H19">
            <v>21000</v>
          </cell>
          <cell r="I19">
            <v>35.666666666666664</v>
          </cell>
          <cell r="J19">
            <v>3.2499999999999996</v>
          </cell>
          <cell r="K19">
            <v>5.6083333333333343</v>
          </cell>
          <cell r="L19">
            <v>3.0249999999999999</v>
          </cell>
          <cell r="M19">
            <v>3.2480833333333332</v>
          </cell>
          <cell r="N19">
            <v>0.57833333333333348</v>
          </cell>
        </row>
      </sheetData>
      <sheetData sheetId="1" refreshError="1"/>
      <sheetData sheetId="2">
        <row r="36">
          <cell r="B36">
            <v>36</v>
          </cell>
          <cell r="C36">
            <v>119.1</v>
          </cell>
          <cell r="D36">
            <v>94.7</v>
          </cell>
          <cell r="E36">
            <v>48</v>
          </cell>
          <cell r="F36">
            <v>20.16</v>
          </cell>
          <cell r="G36">
            <v>1.752</v>
          </cell>
          <cell r="H36">
            <v>28500</v>
          </cell>
          <cell r="I36">
            <v>36</v>
          </cell>
          <cell r="J36">
            <v>3.3</v>
          </cell>
          <cell r="K36">
            <v>8.6999999999999993</v>
          </cell>
          <cell r="L36">
            <v>8.8000000000000007</v>
          </cell>
          <cell r="M36">
            <v>4.992</v>
          </cell>
          <cell r="N36">
            <v>1.1639999999999999</v>
          </cell>
        </row>
        <row r="37">
          <cell r="B37">
            <v>36</v>
          </cell>
          <cell r="C37">
            <v>119.1</v>
          </cell>
          <cell r="D37">
            <v>94.7</v>
          </cell>
          <cell r="E37">
            <v>48</v>
          </cell>
          <cell r="F37">
            <v>20.16</v>
          </cell>
          <cell r="G37">
            <v>1.752</v>
          </cell>
          <cell r="H37">
            <v>28500</v>
          </cell>
          <cell r="I37">
            <v>36</v>
          </cell>
          <cell r="J37">
            <v>3.3</v>
          </cell>
          <cell r="K37">
            <v>8.6999999999999993</v>
          </cell>
          <cell r="L37">
            <v>8.8000000000000007</v>
          </cell>
          <cell r="M37">
            <v>4.992</v>
          </cell>
          <cell r="N37">
            <v>1.1639999999999999</v>
          </cell>
        </row>
        <row r="38">
          <cell r="B38">
            <v>36</v>
          </cell>
          <cell r="C38">
            <v>119.1</v>
          </cell>
          <cell r="D38">
            <v>94.7</v>
          </cell>
          <cell r="E38">
            <v>48</v>
          </cell>
          <cell r="F38">
            <v>20.16</v>
          </cell>
          <cell r="G38">
            <v>1.752</v>
          </cell>
          <cell r="H38">
            <v>29000</v>
          </cell>
          <cell r="I38">
            <v>36</v>
          </cell>
          <cell r="J38">
            <v>3.3</v>
          </cell>
          <cell r="K38">
            <v>8.6999999999999993</v>
          </cell>
          <cell r="L38">
            <v>8.8000000000000007</v>
          </cell>
          <cell r="M38">
            <v>4.992</v>
          </cell>
          <cell r="N38">
            <v>1.1639999999999999</v>
          </cell>
        </row>
      </sheetData>
      <sheetData sheetId="3">
        <row r="36">
          <cell r="B36">
            <v>38</v>
          </cell>
          <cell r="C36">
            <v>119.7</v>
          </cell>
          <cell r="D36">
            <v>100.4</v>
          </cell>
          <cell r="E36">
            <v>51</v>
          </cell>
          <cell r="F36">
            <v>24.72</v>
          </cell>
          <cell r="G36">
            <v>3.504</v>
          </cell>
          <cell r="H36">
            <v>26500</v>
          </cell>
          <cell r="I36">
            <v>38</v>
          </cell>
          <cell r="J36">
            <v>6.3</v>
          </cell>
          <cell r="K36">
            <v>7.8</v>
          </cell>
          <cell r="L36">
            <v>8</v>
          </cell>
          <cell r="M36">
            <v>6.2160000000000002</v>
          </cell>
          <cell r="N36">
            <v>1.1160000000000001</v>
          </cell>
        </row>
        <row r="37">
          <cell r="B37">
            <v>38</v>
          </cell>
          <cell r="C37">
            <v>119.7</v>
          </cell>
          <cell r="D37">
            <v>100.4</v>
          </cell>
          <cell r="E37">
            <v>51</v>
          </cell>
          <cell r="F37">
            <v>24.72</v>
          </cell>
          <cell r="G37">
            <v>3.504</v>
          </cell>
          <cell r="H37">
            <v>26500</v>
          </cell>
          <cell r="I37">
            <v>38</v>
          </cell>
          <cell r="J37">
            <v>6.3</v>
          </cell>
          <cell r="K37">
            <v>7.8</v>
          </cell>
          <cell r="L37">
            <v>8</v>
          </cell>
          <cell r="M37">
            <v>6.2160000000000002</v>
          </cell>
          <cell r="N37">
            <v>1.1160000000000001</v>
          </cell>
        </row>
        <row r="38">
          <cell r="B38">
            <v>38</v>
          </cell>
          <cell r="C38">
            <v>119.7</v>
          </cell>
          <cell r="D38">
            <v>100.4</v>
          </cell>
          <cell r="E38">
            <v>51</v>
          </cell>
          <cell r="F38">
            <v>24.72</v>
          </cell>
          <cell r="G38">
            <v>3.504</v>
          </cell>
          <cell r="H38">
            <v>27000</v>
          </cell>
          <cell r="I38">
            <v>38</v>
          </cell>
          <cell r="J38">
            <v>6.3</v>
          </cell>
          <cell r="K38">
            <v>7.8</v>
          </cell>
          <cell r="L38">
            <v>8</v>
          </cell>
          <cell r="M38">
            <v>6.2160000000000002</v>
          </cell>
          <cell r="N38">
            <v>1.1160000000000001</v>
          </cell>
        </row>
      </sheetData>
      <sheetData sheetId="4">
        <row r="36">
          <cell r="B36">
            <v>40</v>
          </cell>
          <cell r="C36">
            <v>113.1</v>
          </cell>
          <cell r="D36">
            <v>95.7</v>
          </cell>
          <cell r="E36">
            <v>60</v>
          </cell>
          <cell r="F36">
            <v>27.24</v>
          </cell>
          <cell r="G36">
            <v>3.8639999999999999</v>
          </cell>
          <cell r="H36">
            <v>26500</v>
          </cell>
          <cell r="I36">
            <v>40</v>
          </cell>
          <cell r="J36">
            <v>4.2</v>
          </cell>
          <cell r="K36">
            <v>7.1</v>
          </cell>
          <cell r="L36">
            <v>9.3000000000000007</v>
          </cell>
          <cell r="M36">
            <v>6.84</v>
          </cell>
          <cell r="N36">
            <v>1.08</v>
          </cell>
        </row>
        <row r="37">
          <cell r="B37">
            <v>40</v>
          </cell>
          <cell r="C37">
            <v>113.1</v>
          </cell>
          <cell r="D37">
            <v>95.7</v>
          </cell>
          <cell r="E37">
            <v>60</v>
          </cell>
          <cell r="F37">
            <v>27.24</v>
          </cell>
          <cell r="G37">
            <v>3.8639999999999999</v>
          </cell>
          <cell r="H37">
            <v>26500</v>
          </cell>
          <cell r="I37">
            <v>40</v>
          </cell>
          <cell r="J37">
            <v>4.2</v>
          </cell>
          <cell r="K37">
            <v>7.1</v>
          </cell>
          <cell r="L37">
            <v>9.3000000000000007</v>
          </cell>
          <cell r="M37">
            <v>6.84</v>
          </cell>
          <cell r="N37">
            <v>1.08</v>
          </cell>
        </row>
        <row r="38">
          <cell r="B38">
            <v>40</v>
          </cell>
          <cell r="C38">
            <v>113.1</v>
          </cell>
          <cell r="D38">
            <v>95.7</v>
          </cell>
          <cell r="E38">
            <v>60</v>
          </cell>
          <cell r="F38">
            <v>27.24</v>
          </cell>
          <cell r="G38">
            <v>3.8639999999999999</v>
          </cell>
          <cell r="H38">
            <v>27000</v>
          </cell>
          <cell r="I38">
            <v>40</v>
          </cell>
          <cell r="J38">
            <v>4.2</v>
          </cell>
          <cell r="K38">
            <v>7.1</v>
          </cell>
          <cell r="L38">
            <v>9.3000000000000007</v>
          </cell>
          <cell r="M38">
            <v>6.84</v>
          </cell>
          <cell r="N38">
            <v>1.08</v>
          </cell>
        </row>
      </sheetData>
      <sheetData sheetId="5">
        <row r="36">
          <cell r="B36">
            <v>38</v>
          </cell>
          <cell r="C36">
            <v>19.7</v>
          </cell>
          <cell r="D36">
            <v>16.100000000000001</v>
          </cell>
          <cell r="E36">
            <v>19</v>
          </cell>
          <cell r="F36">
            <v>4.4880000000000004</v>
          </cell>
          <cell r="G36">
            <v>1.0680000000000001</v>
          </cell>
          <cell r="H36">
            <v>17500</v>
          </cell>
          <cell r="I36">
            <v>38</v>
          </cell>
          <cell r="J36">
            <v>3.2</v>
          </cell>
          <cell r="K36">
            <v>5.4</v>
          </cell>
          <cell r="L36">
            <v>2.6</v>
          </cell>
          <cell r="M36">
            <v>2.141</v>
          </cell>
          <cell r="N36">
            <v>0.35</v>
          </cell>
        </row>
        <row r="37">
          <cell r="B37">
            <v>38</v>
          </cell>
          <cell r="C37">
            <v>19.7</v>
          </cell>
          <cell r="D37">
            <v>16.100000000000001</v>
          </cell>
          <cell r="E37">
            <v>19</v>
          </cell>
          <cell r="F37">
            <v>4.4880000000000004</v>
          </cell>
          <cell r="G37">
            <v>1.0680000000000001</v>
          </cell>
          <cell r="H37">
            <v>17500</v>
          </cell>
          <cell r="I37">
            <v>38</v>
          </cell>
          <cell r="J37">
            <v>3.2</v>
          </cell>
          <cell r="K37">
            <v>5.4</v>
          </cell>
          <cell r="L37">
            <v>2.6</v>
          </cell>
          <cell r="M37">
            <v>2.141</v>
          </cell>
          <cell r="N37">
            <v>0.35</v>
          </cell>
        </row>
        <row r="38">
          <cell r="B38">
            <v>38</v>
          </cell>
          <cell r="C38">
            <v>19.7</v>
          </cell>
          <cell r="D38">
            <v>16.100000000000001</v>
          </cell>
          <cell r="E38">
            <v>19</v>
          </cell>
          <cell r="F38">
            <v>4.4880000000000004</v>
          </cell>
          <cell r="G38">
            <v>1.0680000000000001</v>
          </cell>
          <cell r="H38">
            <v>18000</v>
          </cell>
          <cell r="I38">
            <v>38</v>
          </cell>
          <cell r="J38">
            <v>3.2</v>
          </cell>
          <cell r="K38">
            <v>5.4</v>
          </cell>
          <cell r="L38">
            <v>2.6</v>
          </cell>
          <cell r="M38">
            <v>2.141</v>
          </cell>
          <cell r="N38">
            <v>0.35</v>
          </cell>
        </row>
      </sheetData>
      <sheetData sheetId="6">
        <row r="36">
          <cell r="B36">
            <v>32</v>
          </cell>
          <cell r="C36">
            <v>52.8</v>
          </cell>
          <cell r="D36">
            <v>42.1</v>
          </cell>
          <cell r="E36">
            <v>51</v>
          </cell>
          <cell r="F36">
            <v>12.096</v>
          </cell>
          <cell r="G36">
            <v>2.2799999999999998</v>
          </cell>
          <cell r="H36">
            <v>19000</v>
          </cell>
          <cell r="I36">
            <v>32</v>
          </cell>
          <cell r="J36">
            <v>2.9</v>
          </cell>
          <cell r="K36">
            <v>5.2</v>
          </cell>
          <cell r="L36">
            <v>2.2000000000000002</v>
          </cell>
          <cell r="M36">
            <v>2.4239999999999999</v>
          </cell>
          <cell r="N36">
            <v>0.432</v>
          </cell>
        </row>
        <row r="37">
          <cell r="B37">
            <v>32</v>
          </cell>
          <cell r="C37">
            <v>52.8</v>
          </cell>
          <cell r="D37">
            <v>42.1</v>
          </cell>
          <cell r="E37">
            <v>51</v>
          </cell>
          <cell r="F37">
            <v>12.096</v>
          </cell>
          <cell r="G37">
            <v>2.2799999999999998</v>
          </cell>
          <cell r="H37">
            <v>19000</v>
          </cell>
          <cell r="I37">
            <v>32</v>
          </cell>
          <cell r="J37">
            <v>2.9</v>
          </cell>
          <cell r="K37">
            <v>5.2</v>
          </cell>
          <cell r="L37">
            <v>2.2000000000000002</v>
          </cell>
          <cell r="M37">
            <v>2.4239999999999999</v>
          </cell>
          <cell r="N37">
            <v>0.432</v>
          </cell>
        </row>
        <row r="38">
          <cell r="B38">
            <v>32</v>
          </cell>
          <cell r="C38">
            <v>52.8</v>
          </cell>
          <cell r="D38">
            <v>42.1</v>
          </cell>
          <cell r="E38">
            <v>51</v>
          </cell>
          <cell r="F38">
            <v>12.096</v>
          </cell>
          <cell r="G38">
            <v>2.2799999999999998</v>
          </cell>
          <cell r="H38">
            <v>19000</v>
          </cell>
          <cell r="I38">
            <v>32</v>
          </cell>
          <cell r="J38">
            <v>2.9</v>
          </cell>
          <cell r="K38">
            <v>5.2</v>
          </cell>
          <cell r="L38">
            <v>2.2000000000000002</v>
          </cell>
          <cell r="M38">
            <v>2.4239999999999999</v>
          </cell>
          <cell r="N38">
            <v>0.432</v>
          </cell>
        </row>
      </sheetData>
      <sheetData sheetId="7">
        <row r="36">
          <cell r="B36">
            <v>36</v>
          </cell>
          <cell r="C36">
            <v>64.2</v>
          </cell>
          <cell r="D36">
            <v>53.3</v>
          </cell>
          <cell r="E36">
            <v>71</v>
          </cell>
          <cell r="F36">
            <v>18.864000000000001</v>
          </cell>
          <cell r="G36">
            <v>2.9039999999999999</v>
          </cell>
          <cell r="H36">
            <v>20000</v>
          </cell>
          <cell r="I36">
            <v>36</v>
          </cell>
          <cell r="J36">
            <v>3.1</v>
          </cell>
          <cell r="K36">
            <v>5.2</v>
          </cell>
          <cell r="L36">
            <v>1.2</v>
          </cell>
          <cell r="M36">
            <v>2.496</v>
          </cell>
          <cell r="N36">
            <v>0.437</v>
          </cell>
        </row>
        <row r="37">
          <cell r="B37">
            <v>36</v>
          </cell>
          <cell r="C37">
            <v>64.2</v>
          </cell>
          <cell r="D37">
            <v>53.3</v>
          </cell>
          <cell r="E37">
            <v>71</v>
          </cell>
          <cell r="F37">
            <v>18.864000000000001</v>
          </cell>
          <cell r="G37">
            <v>2.9039999999999999</v>
          </cell>
          <cell r="H37">
            <v>20000</v>
          </cell>
          <cell r="I37">
            <v>36</v>
          </cell>
          <cell r="J37">
            <v>3.1</v>
          </cell>
          <cell r="K37">
            <v>5.2</v>
          </cell>
          <cell r="L37">
            <v>1.2</v>
          </cell>
          <cell r="M37">
            <v>2.496</v>
          </cell>
          <cell r="N37">
            <v>0.437</v>
          </cell>
        </row>
        <row r="38">
          <cell r="B38">
            <v>36</v>
          </cell>
          <cell r="C38">
            <v>64.2</v>
          </cell>
          <cell r="D38">
            <v>53.3</v>
          </cell>
          <cell r="E38">
            <v>71</v>
          </cell>
          <cell r="F38">
            <v>18.864000000000001</v>
          </cell>
          <cell r="G38">
            <v>2.9039999999999999</v>
          </cell>
          <cell r="H38">
            <v>20000</v>
          </cell>
          <cell r="I38">
            <v>36</v>
          </cell>
          <cell r="J38">
            <v>3.1</v>
          </cell>
          <cell r="K38">
            <v>5.2</v>
          </cell>
          <cell r="L38">
            <v>1.2</v>
          </cell>
          <cell r="M38">
            <v>2.496</v>
          </cell>
          <cell r="N38">
            <v>0.437</v>
          </cell>
        </row>
      </sheetData>
      <sheetData sheetId="8">
        <row r="36">
          <cell r="B36">
            <v>42</v>
          </cell>
          <cell r="C36">
            <v>58.4</v>
          </cell>
          <cell r="D36">
            <v>48.4</v>
          </cell>
          <cell r="E36">
            <v>54</v>
          </cell>
          <cell r="F36">
            <v>12.912000000000001</v>
          </cell>
          <cell r="G36">
            <v>1.8120000000000001</v>
          </cell>
          <cell r="H36">
            <v>19000</v>
          </cell>
          <cell r="I36">
            <v>42</v>
          </cell>
          <cell r="J36">
            <v>3.2</v>
          </cell>
          <cell r="K36">
            <v>5.4</v>
          </cell>
          <cell r="L36">
            <v>0.8</v>
          </cell>
          <cell r="M36">
            <v>2.052</v>
          </cell>
          <cell r="N36">
            <v>0.432</v>
          </cell>
        </row>
        <row r="37">
          <cell r="B37">
            <v>42</v>
          </cell>
          <cell r="C37">
            <v>58.4</v>
          </cell>
          <cell r="D37">
            <v>48.4</v>
          </cell>
          <cell r="E37">
            <v>54</v>
          </cell>
          <cell r="F37">
            <v>12.912000000000001</v>
          </cell>
          <cell r="G37">
            <v>1.8120000000000001</v>
          </cell>
          <cell r="H37">
            <v>19000</v>
          </cell>
          <cell r="I37">
            <v>42</v>
          </cell>
          <cell r="J37">
            <v>3.2</v>
          </cell>
          <cell r="K37">
            <v>5.4</v>
          </cell>
          <cell r="L37">
            <v>0.8</v>
          </cell>
          <cell r="M37">
            <v>2.052</v>
          </cell>
          <cell r="N37">
            <v>0.432</v>
          </cell>
        </row>
        <row r="38">
          <cell r="B38">
            <v>42</v>
          </cell>
          <cell r="C38">
            <v>58.4</v>
          </cell>
          <cell r="D38">
            <v>48.4</v>
          </cell>
          <cell r="E38">
            <v>54</v>
          </cell>
          <cell r="F38">
            <v>12.912000000000001</v>
          </cell>
          <cell r="G38">
            <v>1.8120000000000001</v>
          </cell>
          <cell r="H38">
            <v>19000</v>
          </cell>
          <cell r="I38">
            <v>42</v>
          </cell>
          <cell r="J38">
            <v>3.2</v>
          </cell>
          <cell r="K38">
            <v>5.4</v>
          </cell>
          <cell r="L38">
            <v>0.8</v>
          </cell>
          <cell r="M38">
            <v>2.052</v>
          </cell>
          <cell r="N38">
            <v>0.432</v>
          </cell>
        </row>
      </sheetData>
      <sheetData sheetId="9">
        <row r="36">
          <cell r="B36">
            <v>40</v>
          </cell>
          <cell r="C36">
            <v>99.6</v>
          </cell>
          <cell r="D36">
            <v>82.8</v>
          </cell>
          <cell r="E36">
            <v>82</v>
          </cell>
          <cell r="F36">
            <v>12.144</v>
          </cell>
          <cell r="G36">
            <v>1.752</v>
          </cell>
          <cell r="H36">
            <v>20000</v>
          </cell>
          <cell r="I36">
            <v>40</v>
          </cell>
          <cell r="J36">
            <v>3</v>
          </cell>
          <cell r="K36">
            <v>5.2</v>
          </cell>
          <cell r="L36">
            <v>0.8</v>
          </cell>
          <cell r="M36">
            <v>2.028</v>
          </cell>
          <cell r="N36">
            <v>0.44600000000000001</v>
          </cell>
          <cell r="O36" t="str">
            <v>&lt;30</v>
          </cell>
        </row>
        <row r="37">
          <cell r="B37">
            <v>40</v>
          </cell>
          <cell r="C37">
            <v>99.6</v>
          </cell>
          <cell r="D37">
            <v>82.8</v>
          </cell>
          <cell r="E37">
            <v>82</v>
          </cell>
          <cell r="F37">
            <v>12.144</v>
          </cell>
          <cell r="G37">
            <v>1.752</v>
          </cell>
          <cell r="H37">
            <v>20000</v>
          </cell>
          <cell r="I37">
            <v>40</v>
          </cell>
          <cell r="J37">
            <v>3</v>
          </cell>
          <cell r="K37">
            <v>5.2</v>
          </cell>
          <cell r="L37">
            <v>0.8</v>
          </cell>
          <cell r="M37">
            <v>2.028</v>
          </cell>
          <cell r="N37">
            <v>0.44600000000000001</v>
          </cell>
          <cell r="O37" t="str">
            <v>&lt;30</v>
          </cell>
        </row>
        <row r="38">
          <cell r="B38">
            <v>40</v>
          </cell>
          <cell r="C38">
            <v>99.6</v>
          </cell>
          <cell r="D38">
            <v>82.8</v>
          </cell>
          <cell r="E38">
            <v>82</v>
          </cell>
          <cell r="F38">
            <v>12.144</v>
          </cell>
          <cell r="G38">
            <v>1.752</v>
          </cell>
          <cell r="H38">
            <v>20000</v>
          </cell>
          <cell r="I38">
            <v>40</v>
          </cell>
          <cell r="J38">
            <v>3</v>
          </cell>
          <cell r="K38">
            <v>5.2</v>
          </cell>
          <cell r="L38">
            <v>0.8</v>
          </cell>
          <cell r="M38">
            <v>2.028</v>
          </cell>
          <cell r="N38">
            <v>0.44600000000000001</v>
          </cell>
          <cell r="O38" t="str">
            <v>&lt;30</v>
          </cell>
        </row>
      </sheetData>
      <sheetData sheetId="10">
        <row r="36">
          <cell r="B36">
            <v>38</v>
          </cell>
          <cell r="C36">
            <v>85.6</v>
          </cell>
          <cell r="D36">
            <v>71.8</v>
          </cell>
          <cell r="E36">
            <v>92.5</v>
          </cell>
          <cell r="F36">
            <v>13.68</v>
          </cell>
          <cell r="G36">
            <v>1.8</v>
          </cell>
          <cell r="H36">
            <v>19500</v>
          </cell>
          <cell r="I36">
            <v>38</v>
          </cell>
          <cell r="J36">
            <v>2.7</v>
          </cell>
          <cell r="K36">
            <v>4.7</v>
          </cell>
          <cell r="L36">
            <v>0.6</v>
          </cell>
          <cell r="M36">
            <v>2.952</v>
          </cell>
          <cell r="N36">
            <v>0.312</v>
          </cell>
          <cell r="O36" t="str">
            <v>&lt;30</v>
          </cell>
        </row>
        <row r="37">
          <cell r="B37">
            <v>38</v>
          </cell>
          <cell r="C37">
            <v>85.6</v>
          </cell>
          <cell r="D37">
            <v>71.8</v>
          </cell>
          <cell r="E37">
            <v>92.5</v>
          </cell>
          <cell r="F37">
            <v>13.68</v>
          </cell>
          <cell r="G37">
            <v>1.8</v>
          </cell>
          <cell r="H37">
            <v>19500</v>
          </cell>
          <cell r="I37">
            <v>38</v>
          </cell>
          <cell r="J37">
            <v>2.7</v>
          </cell>
          <cell r="K37">
            <v>4.7</v>
          </cell>
          <cell r="L37">
            <v>0.6</v>
          </cell>
          <cell r="M37">
            <v>2.952</v>
          </cell>
          <cell r="N37">
            <v>0.312</v>
          </cell>
          <cell r="O37" t="str">
            <v>&lt;30</v>
          </cell>
        </row>
        <row r="38">
          <cell r="B38">
            <v>38</v>
          </cell>
          <cell r="C38">
            <v>85.6</v>
          </cell>
          <cell r="D38">
            <v>71.8</v>
          </cell>
          <cell r="E38">
            <v>92.5</v>
          </cell>
          <cell r="F38">
            <v>13.68</v>
          </cell>
          <cell r="G38">
            <v>1.8</v>
          </cell>
          <cell r="H38">
            <v>20000</v>
          </cell>
          <cell r="I38">
            <v>38</v>
          </cell>
          <cell r="J38">
            <v>2.7</v>
          </cell>
          <cell r="K38">
            <v>4.7</v>
          </cell>
          <cell r="L38">
            <v>0.6</v>
          </cell>
          <cell r="M38">
            <v>2.952</v>
          </cell>
          <cell r="N38">
            <v>0.312</v>
          </cell>
          <cell r="O38" t="str">
            <v>&lt;30</v>
          </cell>
        </row>
      </sheetData>
      <sheetData sheetId="11">
        <row r="36">
          <cell r="B36">
            <v>32</v>
          </cell>
          <cell r="C36">
            <v>90.3</v>
          </cell>
          <cell r="D36">
            <v>74.400000000000006</v>
          </cell>
          <cell r="E36">
            <v>80</v>
          </cell>
          <cell r="F36">
            <v>16.32</v>
          </cell>
          <cell r="G36">
            <v>2.04</v>
          </cell>
          <cell r="H36">
            <v>18000</v>
          </cell>
          <cell r="I36">
            <v>32</v>
          </cell>
          <cell r="J36">
            <v>2.4</v>
          </cell>
          <cell r="K36">
            <v>4.3</v>
          </cell>
          <cell r="L36">
            <v>0.6</v>
          </cell>
          <cell r="M36">
            <v>2.0299999999999998</v>
          </cell>
          <cell r="N36">
            <v>0.379</v>
          </cell>
          <cell r="O36" t="str">
            <v>&lt;30</v>
          </cell>
        </row>
        <row r="37">
          <cell r="B37">
            <v>32</v>
          </cell>
          <cell r="C37">
            <v>90.3</v>
          </cell>
          <cell r="D37">
            <v>74.400000000000006</v>
          </cell>
          <cell r="E37">
            <v>80</v>
          </cell>
          <cell r="F37">
            <v>16.32</v>
          </cell>
          <cell r="G37">
            <v>2.04</v>
          </cell>
          <cell r="H37">
            <v>18000</v>
          </cell>
          <cell r="I37">
            <v>32</v>
          </cell>
          <cell r="J37">
            <v>2.4</v>
          </cell>
          <cell r="K37">
            <v>4.3</v>
          </cell>
          <cell r="L37">
            <v>0.6</v>
          </cell>
          <cell r="M37">
            <v>2.0299999999999998</v>
          </cell>
          <cell r="N37">
            <v>0.379</v>
          </cell>
          <cell r="O37" t="str">
            <v>&lt;30</v>
          </cell>
        </row>
        <row r="38">
          <cell r="B38">
            <v>32</v>
          </cell>
          <cell r="C38">
            <v>90.3</v>
          </cell>
          <cell r="D38">
            <v>74.400000000000006</v>
          </cell>
          <cell r="E38">
            <v>80</v>
          </cell>
          <cell r="F38">
            <v>16.32</v>
          </cell>
          <cell r="G38">
            <v>2.04</v>
          </cell>
          <cell r="H38">
            <v>18000</v>
          </cell>
          <cell r="I38">
            <v>32</v>
          </cell>
          <cell r="J38">
            <v>2.4</v>
          </cell>
          <cell r="K38">
            <v>4.3</v>
          </cell>
          <cell r="L38">
            <v>0.6</v>
          </cell>
          <cell r="M38">
            <v>2.0299999999999998</v>
          </cell>
          <cell r="N38">
            <v>0.379</v>
          </cell>
          <cell r="O38" t="str">
            <v>&lt;30</v>
          </cell>
        </row>
      </sheetData>
      <sheetData sheetId="12">
        <row r="36">
          <cell r="B36">
            <v>30</v>
          </cell>
          <cell r="C36">
            <v>88.2</v>
          </cell>
          <cell r="D36">
            <v>73.8</v>
          </cell>
          <cell r="E36">
            <v>73.8</v>
          </cell>
          <cell r="F36">
            <v>20.16</v>
          </cell>
          <cell r="G36">
            <v>2.16</v>
          </cell>
          <cell r="H36">
            <v>17000</v>
          </cell>
          <cell r="I36">
            <v>30</v>
          </cell>
          <cell r="J36">
            <v>2.2999999999999998</v>
          </cell>
          <cell r="K36">
            <v>4.0999999999999996</v>
          </cell>
          <cell r="L36">
            <v>0.8</v>
          </cell>
          <cell r="M36">
            <v>2.4860000000000002</v>
          </cell>
          <cell r="N36">
            <v>0.39800000000000002</v>
          </cell>
          <cell r="O36" t="str">
            <v>&lt;30</v>
          </cell>
        </row>
        <row r="37">
          <cell r="B37">
            <v>30</v>
          </cell>
          <cell r="C37">
            <v>88.2</v>
          </cell>
          <cell r="D37">
            <v>73.8</v>
          </cell>
          <cell r="E37">
            <v>73.8</v>
          </cell>
          <cell r="F37">
            <v>20.16</v>
          </cell>
          <cell r="G37">
            <v>2.16</v>
          </cell>
          <cell r="H37">
            <v>17000</v>
          </cell>
          <cell r="I37">
            <v>30</v>
          </cell>
          <cell r="J37">
            <v>2.2999999999999998</v>
          </cell>
          <cell r="K37">
            <v>4.0999999999999996</v>
          </cell>
          <cell r="L37">
            <v>0.8</v>
          </cell>
          <cell r="M37">
            <v>2.4860000000000002</v>
          </cell>
          <cell r="N37">
            <v>0.39800000000000002</v>
          </cell>
          <cell r="O37" t="str">
            <v>&lt;30</v>
          </cell>
        </row>
        <row r="38">
          <cell r="B38">
            <v>30</v>
          </cell>
          <cell r="C38">
            <v>88.2</v>
          </cell>
          <cell r="D38">
            <v>73.8</v>
          </cell>
          <cell r="E38">
            <v>73.8</v>
          </cell>
          <cell r="F38">
            <v>20.16</v>
          </cell>
          <cell r="G38">
            <v>2.16</v>
          </cell>
          <cell r="H38">
            <v>17000</v>
          </cell>
          <cell r="I38">
            <v>30</v>
          </cell>
          <cell r="J38">
            <v>2.2999999999999998</v>
          </cell>
          <cell r="K38">
            <v>4.0999999999999996</v>
          </cell>
          <cell r="L38">
            <v>0.8</v>
          </cell>
          <cell r="M38">
            <v>2.4860000000000002</v>
          </cell>
          <cell r="N38">
            <v>0.39800000000000002</v>
          </cell>
          <cell r="O38" t="str">
            <v>&lt;30</v>
          </cell>
        </row>
      </sheetData>
      <sheetData sheetId="13">
        <row r="36">
          <cell r="B36">
            <v>26</v>
          </cell>
          <cell r="C36">
            <v>110.1</v>
          </cell>
          <cell r="D36">
            <v>92.4</v>
          </cell>
          <cell r="E36">
            <v>96.7</v>
          </cell>
          <cell r="F36">
            <v>25.74</v>
          </cell>
          <cell r="G36">
            <v>2.3039999999999998</v>
          </cell>
          <cell r="H36">
            <v>16000</v>
          </cell>
          <cell r="I36">
            <v>26</v>
          </cell>
          <cell r="J36">
            <v>2.4</v>
          </cell>
          <cell r="K36">
            <v>4.2</v>
          </cell>
          <cell r="L36">
            <v>0.6</v>
          </cell>
          <cell r="M36">
            <v>2.3199999999999998</v>
          </cell>
          <cell r="N36">
            <v>0.39400000000000002</v>
          </cell>
          <cell r="O36" t="str">
            <v>&lt;30</v>
          </cell>
        </row>
        <row r="37">
          <cell r="B37">
            <v>26</v>
          </cell>
          <cell r="C37">
            <v>110.1</v>
          </cell>
          <cell r="D37">
            <v>92.4</v>
          </cell>
          <cell r="E37">
            <v>96.7</v>
          </cell>
          <cell r="F37">
            <v>25.74</v>
          </cell>
          <cell r="G37">
            <v>2.3039999999999998</v>
          </cell>
          <cell r="H37">
            <v>16000</v>
          </cell>
          <cell r="I37">
            <v>26</v>
          </cell>
          <cell r="J37">
            <v>2.4</v>
          </cell>
          <cell r="K37">
            <v>4.2</v>
          </cell>
          <cell r="L37">
            <v>0.6</v>
          </cell>
          <cell r="M37">
            <v>2.3199999999999998</v>
          </cell>
          <cell r="N37">
            <v>0.39400000000000002</v>
          </cell>
          <cell r="O37" t="str">
            <v>&lt;30</v>
          </cell>
        </row>
        <row r="38">
          <cell r="B38">
            <v>26</v>
          </cell>
          <cell r="C38">
            <v>110.1</v>
          </cell>
          <cell r="D38">
            <v>92.4</v>
          </cell>
          <cell r="E38">
            <v>96.7</v>
          </cell>
          <cell r="F38">
            <v>25.74</v>
          </cell>
          <cell r="G38">
            <v>2.3039999999999998</v>
          </cell>
          <cell r="H38">
            <v>16000</v>
          </cell>
          <cell r="I38">
            <v>26</v>
          </cell>
          <cell r="J38">
            <v>2.4</v>
          </cell>
          <cell r="K38">
            <v>4.2</v>
          </cell>
          <cell r="L38">
            <v>0.6</v>
          </cell>
          <cell r="M38">
            <v>2.3199999999999998</v>
          </cell>
          <cell r="N38">
            <v>0.39400000000000002</v>
          </cell>
          <cell r="O38" t="str">
            <v>&lt;30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총괄"/>
      <sheetName val="기린하수처리장"/>
      <sheetName val="2011. 1월"/>
      <sheetName val="2011. 2월"/>
      <sheetName val="2011. 3월"/>
      <sheetName val="2011. 4월"/>
      <sheetName val="2011. 5월"/>
      <sheetName val="2011. 6월"/>
      <sheetName val="2011. 7월"/>
      <sheetName val="2011. 8월"/>
      <sheetName val="2011. 9월"/>
      <sheetName val="2011. 10월"/>
      <sheetName val="2011. 11월"/>
      <sheetName val="2011. 12월"/>
      <sheetName val="Sheet1"/>
    </sheetNames>
    <sheetDataSet>
      <sheetData sheetId="0" refreshError="1">
        <row r="17">
          <cell r="O17" t="str">
            <v>&lt;30</v>
          </cell>
        </row>
        <row r="18">
          <cell r="O18" t="str">
            <v>&lt;30</v>
          </cell>
        </row>
        <row r="19">
          <cell r="O19" t="str">
            <v>&lt;30</v>
          </cell>
        </row>
      </sheetData>
      <sheetData sheetId="1" refreshError="1"/>
      <sheetData sheetId="2" refreshError="1">
        <row r="36">
          <cell r="B36">
            <v>774</v>
          </cell>
          <cell r="C36">
            <v>108.6</v>
          </cell>
          <cell r="D36">
            <v>53.8</v>
          </cell>
          <cell r="E36">
            <v>48</v>
          </cell>
          <cell r="F36">
            <v>20.11</v>
          </cell>
          <cell r="G36">
            <v>2.3410000000000002</v>
          </cell>
          <cell r="H36">
            <v>30000</v>
          </cell>
          <cell r="I36">
            <v>769</v>
          </cell>
          <cell r="J36">
            <v>1.6</v>
          </cell>
          <cell r="K36">
            <v>3.1</v>
          </cell>
          <cell r="L36">
            <v>5</v>
          </cell>
          <cell r="M36">
            <v>5.165</v>
          </cell>
          <cell r="N36">
            <v>0.95199999999999996</v>
          </cell>
          <cell r="O36" t="str">
            <v>&lt;30</v>
          </cell>
        </row>
        <row r="37">
          <cell r="B37">
            <v>1231</v>
          </cell>
          <cell r="C37">
            <v>143.1</v>
          </cell>
          <cell r="D37">
            <v>93.1</v>
          </cell>
          <cell r="E37">
            <v>98</v>
          </cell>
          <cell r="F37">
            <v>42.36</v>
          </cell>
          <cell r="G37">
            <v>3.9119999999999999</v>
          </cell>
          <cell r="H37">
            <v>45500</v>
          </cell>
          <cell r="I37">
            <v>1228</v>
          </cell>
          <cell r="J37">
            <v>5</v>
          </cell>
          <cell r="K37">
            <v>16.7</v>
          </cell>
          <cell r="L37">
            <v>10</v>
          </cell>
          <cell r="M37">
            <v>11.472</v>
          </cell>
          <cell r="N37">
            <v>1.452</v>
          </cell>
          <cell r="O37" t="str">
            <v>&lt;30</v>
          </cell>
        </row>
        <row r="38">
          <cell r="B38">
            <v>1056.6129032258063</v>
          </cell>
          <cell r="C38">
            <v>126.56451612903227</v>
          </cell>
          <cell r="D38">
            <v>76.812903225806451</v>
          </cell>
          <cell r="E38">
            <v>86.338709677419359</v>
          </cell>
          <cell r="F38">
            <v>28.685806451612908</v>
          </cell>
          <cell r="G38">
            <v>3.3587451612903219</v>
          </cell>
          <cell r="H38">
            <v>38000</v>
          </cell>
          <cell r="I38">
            <v>1046.516129032258</v>
          </cell>
          <cell r="J38">
            <v>3.712903225806452</v>
          </cell>
          <cell r="K38">
            <v>7.9258064516129032</v>
          </cell>
          <cell r="L38">
            <v>8.3612903225806434</v>
          </cell>
          <cell r="M38">
            <v>8.3364064516129019</v>
          </cell>
          <cell r="N38">
            <v>1.1443548387096774</v>
          </cell>
          <cell r="O38" t="str">
            <v>&lt;30</v>
          </cell>
        </row>
      </sheetData>
      <sheetData sheetId="3" refreshError="1">
        <row r="36">
          <cell r="B36">
            <v>1094</v>
          </cell>
          <cell r="C36">
            <v>77.8</v>
          </cell>
          <cell r="D36">
            <v>60.5</v>
          </cell>
          <cell r="E36">
            <v>74</v>
          </cell>
          <cell r="F36">
            <v>23.56</v>
          </cell>
          <cell r="G36">
            <v>2.6419999999999999</v>
          </cell>
          <cell r="H36">
            <v>31500</v>
          </cell>
          <cell r="I36">
            <v>978</v>
          </cell>
          <cell r="J36">
            <v>3.9</v>
          </cell>
          <cell r="K36">
            <v>6.8</v>
          </cell>
          <cell r="L36">
            <v>5.3</v>
          </cell>
          <cell r="M36">
            <v>5.3040000000000003</v>
          </cell>
          <cell r="N36">
            <v>1.008</v>
          </cell>
          <cell r="O36" t="str">
            <v>&lt;30</v>
          </cell>
        </row>
        <row r="37">
          <cell r="B37">
            <v>1322</v>
          </cell>
          <cell r="C37">
            <v>163.19999999999999</v>
          </cell>
          <cell r="D37">
            <v>138.9</v>
          </cell>
          <cell r="E37">
            <v>140</v>
          </cell>
          <cell r="F37">
            <v>57.68</v>
          </cell>
          <cell r="G37">
            <v>4.5119999999999996</v>
          </cell>
          <cell r="H37">
            <v>42000</v>
          </cell>
          <cell r="I37">
            <v>1304</v>
          </cell>
          <cell r="J37">
            <v>9.9</v>
          </cell>
          <cell r="K37">
            <v>14.9</v>
          </cell>
          <cell r="L37">
            <v>9.8000000000000007</v>
          </cell>
          <cell r="M37">
            <v>9.9359999999999999</v>
          </cell>
          <cell r="N37">
            <v>1.74</v>
          </cell>
          <cell r="O37" t="str">
            <v>&lt;30</v>
          </cell>
        </row>
        <row r="38">
          <cell r="B38">
            <v>1208.4285714285713</v>
          </cell>
          <cell r="C38">
            <v>104.45357142857142</v>
          </cell>
          <cell r="D38">
            <v>85.696428571428569</v>
          </cell>
          <cell r="E38">
            <v>93.825000000000003</v>
          </cell>
          <cell r="F38">
            <v>32.941607142857137</v>
          </cell>
          <cell r="G38">
            <v>3.5567857142857133</v>
          </cell>
          <cell r="H38">
            <v>35000</v>
          </cell>
          <cell r="I38">
            <v>1125.0357142857142</v>
          </cell>
          <cell r="J38">
            <v>5.8464285714285724</v>
          </cell>
          <cell r="K38">
            <v>9.7285714285714278</v>
          </cell>
          <cell r="L38">
            <v>8.6214285714285719</v>
          </cell>
          <cell r="M38">
            <v>8.0735357142857147</v>
          </cell>
          <cell r="N38">
            <v>1.2022857142857142</v>
          </cell>
          <cell r="O38" t="str">
            <v>&lt;30</v>
          </cell>
        </row>
      </sheetData>
      <sheetData sheetId="4" refreshError="1">
        <row r="36">
          <cell r="B36">
            <v>1063</v>
          </cell>
          <cell r="C36">
            <v>52.4</v>
          </cell>
          <cell r="D36">
            <v>42.7</v>
          </cell>
          <cell r="E36">
            <v>61</v>
          </cell>
          <cell r="F36">
            <v>23.56</v>
          </cell>
          <cell r="G36">
            <v>2.6160000000000001</v>
          </cell>
          <cell r="H36">
            <v>31500</v>
          </cell>
          <cell r="I36">
            <v>992</v>
          </cell>
          <cell r="J36">
            <v>3.2</v>
          </cell>
          <cell r="K36">
            <v>5.8</v>
          </cell>
          <cell r="L36">
            <v>5.3</v>
          </cell>
          <cell r="M36">
            <v>3.7919999999999998</v>
          </cell>
          <cell r="N36">
            <v>0.38400000000000001</v>
          </cell>
          <cell r="O36" t="str">
            <v>&lt;30</v>
          </cell>
        </row>
        <row r="37">
          <cell r="B37">
            <v>1368</v>
          </cell>
          <cell r="C37">
            <v>128.1</v>
          </cell>
          <cell r="D37">
            <v>106.6</v>
          </cell>
          <cell r="E37">
            <v>138</v>
          </cell>
          <cell r="F37">
            <v>52.08</v>
          </cell>
          <cell r="G37">
            <v>4.2</v>
          </cell>
          <cell r="H37">
            <v>41000</v>
          </cell>
          <cell r="I37">
            <v>1292</v>
          </cell>
          <cell r="J37">
            <v>7.3</v>
          </cell>
          <cell r="K37">
            <v>10.9</v>
          </cell>
          <cell r="L37">
            <v>9.8000000000000007</v>
          </cell>
          <cell r="M37">
            <v>9.4079999999999995</v>
          </cell>
          <cell r="N37">
            <v>1.6</v>
          </cell>
          <cell r="O37" t="str">
            <v>&lt;30</v>
          </cell>
        </row>
        <row r="38">
          <cell r="B38">
            <v>1179.2258064516129</v>
          </cell>
          <cell r="C38">
            <v>101.24193548387093</v>
          </cell>
          <cell r="D38">
            <v>84.122580645161293</v>
          </cell>
          <cell r="E38">
            <v>88.180645161290315</v>
          </cell>
          <cell r="F38">
            <v>32.310129032258075</v>
          </cell>
          <cell r="G38">
            <v>3.5000645161290316</v>
          </cell>
          <cell r="H38">
            <v>35000</v>
          </cell>
          <cell r="I38">
            <v>1133.0322580645161</v>
          </cell>
          <cell r="J38">
            <v>5.0387096774193543</v>
          </cell>
          <cell r="K38">
            <v>8.4161290322580662</v>
          </cell>
          <cell r="L38">
            <v>7.9322580645161285</v>
          </cell>
          <cell r="M38">
            <v>7.1609999999999996</v>
          </cell>
          <cell r="N38">
            <v>1.0136129032258063</v>
          </cell>
          <cell r="O38" t="str">
            <v>&lt;30</v>
          </cell>
        </row>
      </sheetData>
      <sheetData sheetId="5" refreshError="1">
        <row r="36">
          <cell r="B36">
            <v>991</v>
          </cell>
          <cell r="C36">
            <v>85.8</v>
          </cell>
          <cell r="D36">
            <v>70</v>
          </cell>
          <cell r="E36">
            <v>70</v>
          </cell>
          <cell r="F36">
            <v>23.56</v>
          </cell>
          <cell r="G36">
            <v>3.12</v>
          </cell>
          <cell r="H36">
            <v>31500</v>
          </cell>
          <cell r="I36">
            <v>1005</v>
          </cell>
          <cell r="J36">
            <v>2.2999999999999998</v>
          </cell>
          <cell r="K36">
            <v>4.4000000000000004</v>
          </cell>
          <cell r="L36">
            <v>2</v>
          </cell>
          <cell r="M36">
            <v>3.96</v>
          </cell>
          <cell r="N36">
            <v>0.33100000000000002</v>
          </cell>
          <cell r="O36" t="str">
            <v>&lt;30</v>
          </cell>
        </row>
        <row r="37">
          <cell r="B37">
            <v>2003</v>
          </cell>
          <cell r="C37">
            <v>150.80000000000001</v>
          </cell>
          <cell r="D37">
            <v>125.7</v>
          </cell>
          <cell r="E37">
            <v>106.7</v>
          </cell>
          <cell r="F37">
            <v>38</v>
          </cell>
          <cell r="G37">
            <v>3.8879999999999999</v>
          </cell>
          <cell r="H37">
            <v>41000</v>
          </cell>
          <cell r="I37">
            <v>1598</v>
          </cell>
          <cell r="J37">
            <v>3.8</v>
          </cell>
          <cell r="K37">
            <v>7</v>
          </cell>
          <cell r="L37">
            <v>6.2</v>
          </cell>
          <cell r="M37">
            <v>8.798</v>
          </cell>
          <cell r="N37">
            <v>0.76800000000000002</v>
          </cell>
          <cell r="O37" t="str">
            <v>&lt;30</v>
          </cell>
        </row>
        <row r="38">
          <cell r="B38">
            <v>1192.1666666666667</v>
          </cell>
          <cell r="C38">
            <v>103.02333333333331</v>
          </cell>
          <cell r="D38">
            <v>85.200000000000017</v>
          </cell>
          <cell r="E38">
            <v>85.023333333333326</v>
          </cell>
          <cell r="F38">
            <v>28.851600000000005</v>
          </cell>
          <cell r="G38">
            <v>3.4870666666666659</v>
          </cell>
          <cell r="H38">
            <v>35000</v>
          </cell>
          <cell r="I38">
            <v>1178.7333333333333</v>
          </cell>
          <cell r="J38">
            <v>3.0300000000000002</v>
          </cell>
          <cell r="K38">
            <v>5.4000000000000012</v>
          </cell>
          <cell r="L38">
            <v>4.7199999999999989</v>
          </cell>
          <cell r="M38">
            <v>5.5951666666666675</v>
          </cell>
          <cell r="N38">
            <v>0.51246666666666674</v>
          </cell>
          <cell r="O38" t="str">
            <v>&lt;30</v>
          </cell>
        </row>
      </sheetData>
      <sheetData sheetId="6" refreshError="1">
        <row r="36">
          <cell r="B36">
            <v>1102</v>
          </cell>
          <cell r="C36">
            <v>85.8</v>
          </cell>
          <cell r="D36">
            <v>70</v>
          </cell>
          <cell r="E36">
            <v>66</v>
          </cell>
          <cell r="F36">
            <v>21.744</v>
          </cell>
          <cell r="G36">
            <v>2.76</v>
          </cell>
          <cell r="H36">
            <v>30000</v>
          </cell>
          <cell r="I36">
            <v>1069</v>
          </cell>
          <cell r="J36">
            <v>2.2999999999999998</v>
          </cell>
          <cell r="K36">
            <v>3.8</v>
          </cell>
          <cell r="L36">
            <v>3.6</v>
          </cell>
          <cell r="M36">
            <v>3.6480000000000001</v>
          </cell>
          <cell r="N36">
            <v>0.33100000000000002</v>
          </cell>
          <cell r="O36" t="str">
            <v>&lt;30</v>
          </cell>
        </row>
        <row r="37">
          <cell r="B37">
            <v>1867</v>
          </cell>
          <cell r="C37">
            <v>128.4</v>
          </cell>
          <cell r="D37">
            <v>108.9</v>
          </cell>
          <cell r="E37">
            <v>138</v>
          </cell>
          <cell r="F37">
            <v>34.200000000000003</v>
          </cell>
          <cell r="G37">
            <v>4.0199999999999996</v>
          </cell>
          <cell r="H37">
            <v>38500</v>
          </cell>
          <cell r="I37">
            <v>1598</v>
          </cell>
          <cell r="J37">
            <v>3.4</v>
          </cell>
          <cell r="K37">
            <v>6.3</v>
          </cell>
          <cell r="L37">
            <v>6.2</v>
          </cell>
          <cell r="M37">
            <v>6.6239999999999997</v>
          </cell>
          <cell r="N37">
            <v>0.64</v>
          </cell>
          <cell r="O37" t="str">
            <v>&lt;30</v>
          </cell>
        </row>
        <row r="38">
          <cell r="B38">
            <v>1267.8064516129032</v>
          </cell>
          <cell r="C38">
            <v>103.5741935483871</v>
          </cell>
          <cell r="D38">
            <v>84.703225806451613</v>
          </cell>
          <cell r="E38">
            <v>86.00645161290322</v>
          </cell>
          <cell r="F38">
            <v>28.3031935483871</v>
          </cell>
          <cell r="G38">
            <v>3.4705161290322581</v>
          </cell>
          <cell r="H38">
            <v>35000</v>
          </cell>
          <cell r="I38">
            <v>1234.258064516129</v>
          </cell>
          <cell r="J38">
            <v>2.8580645161290326</v>
          </cell>
          <cell r="K38">
            <v>5.2451612903225806</v>
          </cell>
          <cell r="L38">
            <v>4.790322580645161</v>
          </cell>
          <cell r="M38">
            <v>4.924548387096773</v>
          </cell>
          <cell r="N38">
            <v>0.49045161290322575</v>
          </cell>
          <cell r="O38" t="str">
            <v>&lt;30</v>
          </cell>
        </row>
      </sheetData>
      <sheetData sheetId="7" refreshError="1">
        <row r="36">
          <cell r="B36">
            <v>1049</v>
          </cell>
          <cell r="C36">
            <v>74.099999999999994</v>
          </cell>
          <cell r="D36">
            <v>62.2</v>
          </cell>
          <cell r="E36">
            <v>51.4</v>
          </cell>
          <cell r="F36">
            <v>22.86</v>
          </cell>
          <cell r="G36">
            <v>2.64</v>
          </cell>
          <cell r="H36">
            <v>31000</v>
          </cell>
          <cell r="I36">
            <v>1041</v>
          </cell>
          <cell r="J36">
            <v>2.6</v>
          </cell>
          <cell r="K36">
            <v>4.5</v>
          </cell>
          <cell r="L36">
            <v>4</v>
          </cell>
          <cell r="M36">
            <v>3.6480000000000001</v>
          </cell>
          <cell r="N36">
            <v>0.40799999999999997</v>
          </cell>
          <cell r="O36" t="str">
            <v>&lt;30</v>
          </cell>
        </row>
        <row r="37">
          <cell r="B37">
            <v>3203</v>
          </cell>
          <cell r="C37">
            <v>185.4</v>
          </cell>
          <cell r="D37">
            <v>154</v>
          </cell>
          <cell r="E37">
            <v>340</v>
          </cell>
          <cell r="F37">
            <v>50.48</v>
          </cell>
          <cell r="G37">
            <v>5.7119999999999997</v>
          </cell>
          <cell r="H37">
            <v>38500</v>
          </cell>
          <cell r="I37">
            <v>1623</v>
          </cell>
          <cell r="J37">
            <v>4.9000000000000004</v>
          </cell>
          <cell r="K37">
            <v>8.4</v>
          </cell>
          <cell r="L37">
            <v>8.8000000000000007</v>
          </cell>
          <cell r="M37">
            <v>8.1120000000000001</v>
          </cell>
          <cell r="N37">
            <v>0.9</v>
          </cell>
          <cell r="O37" t="str">
            <v>&lt;30</v>
          </cell>
        </row>
        <row r="38">
          <cell r="B38">
            <v>1510.9</v>
          </cell>
          <cell r="C38">
            <v>106.55666666666664</v>
          </cell>
          <cell r="D38">
            <v>88.269999999999982</v>
          </cell>
          <cell r="E38">
            <v>96.443333333333328</v>
          </cell>
          <cell r="F38">
            <v>31.563866666666669</v>
          </cell>
          <cell r="G38">
            <v>3.7587666666666668</v>
          </cell>
          <cell r="H38">
            <v>35000</v>
          </cell>
          <cell r="I38">
            <v>1239.3666666666666</v>
          </cell>
          <cell r="J38">
            <v>3.3566666666666669</v>
          </cell>
          <cell r="K38">
            <v>5.8466666666666667</v>
          </cell>
          <cell r="L38">
            <v>6.0500000000000007</v>
          </cell>
          <cell r="M38">
            <v>5.4840666666666662</v>
          </cell>
          <cell r="N38">
            <v>0.6216666666666667</v>
          </cell>
          <cell r="O38" t="str">
            <v>&lt;30</v>
          </cell>
        </row>
      </sheetData>
      <sheetData sheetId="8" refreshError="1">
        <row r="36">
          <cell r="B36">
            <v>1347</v>
          </cell>
          <cell r="C36">
            <v>82.2</v>
          </cell>
          <cell r="D36">
            <v>68.3</v>
          </cell>
          <cell r="E36">
            <v>62</v>
          </cell>
          <cell r="F36">
            <v>16.896000000000001</v>
          </cell>
          <cell r="G36">
            <v>1.91</v>
          </cell>
          <cell r="H36">
            <v>31000</v>
          </cell>
          <cell r="I36">
            <v>1273</v>
          </cell>
          <cell r="J36">
            <v>2.9</v>
          </cell>
          <cell r="K36">
            <v>5</v>
          </cell>
          <cell r="L36">
            <v>3.8</v>
          </cell>
          <cell r="M36">
            <v>3.36</v>
          </cell>
          <cell r="N36">
            <v>0.442</v>
          </cell>
          <cell r="O36" t="str">
            <v>&lt;30</v>
          </cell>
        </row>
        <row r="37">
          <cell r="B37">
            <v>3258</v>
          </cell>
          <cell r="C37">
            <v>115.8</v>
          </cell>
          <cell r="D37">
            <v>95.3</v>
          </cell>
          <cell r="E37">
            <v>108.6</v>
          </cell>
          <cell r="F37">
            <v>34.799999999999997</v>
          </cell>
          <cell r="G37">
            <v>4.12</v>
          </cell>
          <cell r="H37">
            <v>38000</v>
          </cell>
          <cell r="I37">
            <v>1881</v>
          </cell>
          <cell r="J37">
            <v>3.9</v>
          </cell>
          <cell r="K37">
            <v>6.7</v>
          </cell>
          <cell r="L37">
            <v>7.8</v>
          </cell>
          <cell r="M37">
            <v>7.03</v>
          </cell>
          <cell r="N37">
            <v>0.78</v>
          </cell>
          <cell r="O37" t="str">
            <v>&lt;30</v>
          </cell>
        </row>
        <row r="38">
          <cell r="B38">
            <v>2040.1935483870968</v>
          </cell>
          <cell r="C38">
            <v>98.154838709677392</v>
          </cell>
          <cell r="D38">
            <v>81.180645161290343</v>
          </cell>
          <cell r="E38">
            <v>84.280645161290337</v>
          </cell>
          <cell r="F38">
            <v>27.528516129032255</v>
          </cell>
          <cell r="G38">
            <v>3.1314516129032257</v>
          </cell>
          <cell r="H38">
            <v>34000</v>
          </cell>
          <cell r="I38">
            <v>1602.9354838709678</v>
          </cell>
          <cell r="J38">
            <v>3.1903225806451618</v>
          </cell>
          <cell r="K38">
            <v>5.4935483870967738</v>
          </cell>
          <cell r="L38">
            <v>5.1322580645161286</v>
          </cell>
          <cell r="M38">
            <v>5.3257419354838698</v>
          </cell>
          <cell r="N38">
            <v>0.64293548387096766</v>
          </cell>
          <cell r="O38" t="str">
            <v>&lt;30</v>
          </cell>
        </row>
      </sheetData>
      <sheetData sheetId="9" refreshError="1">
        <row r="36">
          <cell r="B36">
            <v>1289</v>
          </cell>
          <cell r="C36">
            <v>82.8</v>
          </cell>
          <cell r="D36">
            <v>73.599999999999994</v>
          </cell>
          <cell r="E36">
            <v>72</v>
          </cell>
          <cell r="F36">
            <v>26.94</v>
          </cell>
          <cell r="G36">
            <v>2.76</v>
          </cell>
          <cell r="H36">
            <v>31000</v>
          </cell>
          <cell r="I36">
            <v>1174</v>
          </cell>
          <cell r="J36">
            <v>2.9</v>
          </cell>
          <cell r="K36">
            <v>5</v>
          </cell>
          <cell r="L36">
            <v>2.6</v>
          </cell>
          <cell r="M36">
            <v>4.25</v>
          </cell>
          <cell r="N36">
            <v>0.499</v>
          </cell>
          <cell r="O36" t="str">
            <v>&lt;30</v>
          </cell>
        </row>
        <row r="37">
          <cell r="B37">
            <v>1889</v>
          </cell>
          <cell r="C37">
            <v>138.6</v>
          </cell>
          <cell r="D37">
            <v>116</v>
          </cell>
          <cell r="E37">
            <v>136</v>
          </cell>
          <cell r="F37">
            <v>54</v>
          </cell>
          <cell r="G37">
            <v>4.7519999999999998</v>
          </cell>
          <cell r="H37">
            <v>36000</v>
          </cell>
          <cell r="I37">
            <v>1682</v>
          </cell>
          <cell r="J37">
            <v>4.8</v>
          </cell>
          <cell r="K37">
            <v>8</v>
          </cell>
          <cell r="L37">
            <v>8.8000000000000007</v>
          </cell>
          <cell r="M37">
            <v>10.872</v>
          </cell>
          <cell r="N37">
            <v>0.94399999999999995</v>
          </cell>
          <cell r="O37" t="str">
            <v>&lt;30</v>
          </cell>
        </row>
        <row r="38">
          <cell r="B38">
            <v>1527.3225806451612</v>
          </cell>
          <cell r="C38">
            <v>103.5096774193548</v>
          </cell>
          <cell r="D38">
            <v>86.093548387096789</v>
          </cell>
          <cell r="E38">
            <v>90.935483870967744</v>
          </cell>
          <cell r="F38">
            <v>32.997419354838719</v>
          </cell>
          <cell r="G38">
            <v>3.4575806451612907</v>
          </cell>
          <cell r="H38">
            <v>34000</v>
          </cell>
          <cell r="I38">
            <v>1398.258064516129</v>
          </cell>
          <cell r="J38">
            <v>3.8290322580645162</v>
          </cell>
          <cell r="K38">
            <v>6.6354838709677404</v>
          </cell>
          <cell r="L38">
            <v>4.7419354838709671</v>
          </cell>
          <cell r="M38">
            <v>8.0045161290322575</v>
          </cell>
          <cell r="N38">
            <v>0.68361290322580648</v>
          </cell>
          <cell r="O38" t="str">
            <v>&lt;30</v>
          </cell>
        </row>
      </sheetData>
      <sheetData sheetId="10" refreshError="1">
        <row r="36">
          <cell r="B36">
            <v>1151</v>
          </cell>
          <cell r="C36">
            <v>90.6</v>
          </cell>
          <cell r="D36">
            <v>74.599999999999994</v>
          </cell>
          <cell r="E36">
            <v>72</v>
          </cell>
          <cell r="F36">
            <v>24.96</v>
          </cell>
          <cell r="G36">
            <v>2.7839999999999998</v>
          </cell>
          <cell r="H36">
            <v>32000</v>
          </cell>
          <cell r="I36">
            <v>1118</v>
          </cell>
          <cell r="J36">
            <v>2.2999999999999998</v>
          </cell>
          <cell r="K36">
            <v>4</v>
          </cell>
          <cell r="L36">
            <v>4</v>
          </cell>
          <cell r="M36">
            <v>4.5999999999999996</v>
          </cell>
          <cell r="N36">
            <v>0.504</v>
          </cell>
          <cell r="O36" t="str">
            <v>&lt;30</v>
          </cell>
        </row>
        <row r="37">
          <cell r="B37">
            <v>1471</v>
          </cell>
          <cell r="C37">
            <v>121.5</v>
          </cell>
          <cell r="D37">
            <v>100.6</v>
          </cell>
          <cell r="E37">
            <v>250</v>
          </cell>
          <cell r="F37">
            <v>46.08</v>
          </cell>
          <cell r="G37">
            <v>5.6879999999999997</v>
          </cell>
          <cell r="H37">
            <v>35500</v>
          </cell>
          <cell r="I37">
            <v>1351</v>
          </cell>
          <cell r="J37">
            <v>3.9</v>
          </cell>
          <cell r="K37">
            <v>6.8</v>
          </cell>
          <cell r="L37">
            <v>7.5</v>
          </cell>
          <cell r="M37">
            <v>11.712</v>
          </cell>
          <cell r="N37">
            <v>1.008</v>
          </cell>
          <cell r="O37" t="str">
            <v>&lt;30</v>
          </cell>
        </row>
        <row r="38">
          <cell r="B38">
            <v>1291.8</v>
          </cell>
          <cell r="C38">
            <v>101.1433333333333</v>
          </cell>
          <cell r="D38">
            <v>84.346666666666678</v>
          </cell>
          <cell r="E38">
            <v>98.423333333333332</v>
          </cell>
          <cell r="F38">
            <v>31.316000000000006</v>
          </cell>
          <cell r="G38">
            <v>3.487833333333334</v>
          </cell>
          <cell r="H38">
            <v>34000</v>
          </cell>
          <cell r="I38">
            <v>1235.2333333333333</v>
          </cell>
          <cell r="J38">
            <v>3.246666666666667</v>
          </cell>
          <cell r="K38">
            <v>5.6466666666666674</v>
          </cell>
          <cell r="L38">
            <v>5.4133333333333322</v>
          </cell>
          <cell r="M38">
            <v>7.8362000000000007</v>
          </cell>
          <cell r="N38">
            <v>0.73903333333333332</v>
          </cell>
          <cell r="O38" t="str">
            <v>&lt;30</v>
          </cell>
        </row>
      </sheetData>
      <sheetData sheetId="11" refreshError="1">
        <row r="36">
          <cell r="B36">
            <v>1185</v>
          </cell>
          <cell r="C36">
            <v>89.1</v>
          </cell>
          <cell r="D36">
            <v>74.8</v>
          </cell>
          <cell r="E36">
            <v>57</v>
          </cell>
          <cell r="F36">
            <v>27.76</v>
          </cell>
          <cell r="G36">
            <v>2.8319999999999999</v>
          </cell>
          <cell r="H36">
            <v>30000</v>
          </cell>
          <cell r="I36">
            <v>1127</v>
          </cell>
          <cell r="J36">
            <v>1.2</v>
          </cell>
          <cell r="K36">
            <v>2</v>
          </cell>
          <cell r="L36">
            <v>1.2</v>
          </cell>
          <cell r="M36">
            <v>6.6479999999999997</v>
          </cell>
          <cell r="N36">
            <v>0.60499999999999998</v>
          </cell>
          <cell r="O36" t="str">
            <v>&lt;30</v>
          </cell>
        </row>
        <row r="37">
          <cell r="B37">
            <v>1402</v>
          </cell>
          <cell r="C37">
            <v>120</v>
          </cell>
          <cell r="D37">
            <v>100.8</v>
          </cell>
          <cell r="E37">
            <v>144</v>
          </cell>
          <cell r="F37">
            <v>46.16</v>
          </cell>
          <cell r="G37">
            <v>4.8959999999999999</v>
          </cell>
          <cell r="H37">
            <v>36000</v>
          </cell>
          <cell r="I37">
            <v>1342</v>
          </cell>
          <cell r="J37">
            <v>4.0999999999999996</v>
          </cell>
          <cell r="K37">
            <v>7</v>
          </cell>
          <cell r="L37">
            <v>7.3</v>
          </cell>
          <cell r="M37">
            <v>11.28</v>
          </cell>
          <cell r="N37">
            <v>1.032</v>
          </cell>
          <cell r="O37" t="str">
            <v>&lt;30</v>
          </cell>
        </row>
        <row r="38">
          <cell r="B38">
            <v>1270.1935483870968</v>
          </cell>
          <cell r="C38">
            <v>106.32580645161288</v>
          </cell>
          <cell r="D38">
            <v>88.290322580645181</v>
          </cell>
          <cell r="E38">
            <v>94.890322580645162</v>
          </cell>
          <cell r="F38">
            <v>33.574903225806445</v>
          </cell>
          <cell r="G38">
            <v>3.6915483870967742</v>
          </cell>
          <cell r="H38">
            <v>34000</v>
          </cell>
          <cell r="I38">
            <v>1216.8709677419354</v>
          </cell>
          <cell r="J38">
            <v>2.9483870967741934</v>
          </cell>
          <cell r="K38">
            <v>5.1322580645161278</v>
          </cell>
          <cell r="L38">
            <v>3.3645161290322574</v>
          </cell>
          <cell r="M38">
            <v>8.7250322580645161</v>
          </cell>
          <cell r="N38">
            <v>0.81525806451612892</v>
          </cell>
          <cell r="O38" t="str">
            <v>&lt;30</v>
          </cell>
        </row>
      </sheetData>
      <sheetData sheetId="12" refreshError="1">
        <row r="36">
          <cell r="B36">
            <v>1080</v>
          </cell>
          <cell r="C36">
            <v>90.2</v>
          </cell>
          <cell r="D36">
            <v>75.2</v>
          </cell>
          <cell r="E36">
            <v>82</v>
          </cell>
          <cell r="F36">
            <v>29.04</v>
          </cell>
          <cell r="G36">
            <v>2.976</v>
          </cell>
          <cell r="H36">
            <v>32000</v>
          </cell>
          <cell r="I36">
            <v>1056</v>
          </cell>
          <cell r="J36">
            <v>4.0999999999999996</v>
          </cell>
          <cell r="K36">
            <v>7</v>
          </cell>
          <cell r="L36">
            <v>3</v>
          </cell>
          <cell r="M36">
            <v>6.54</v>
          </cell>
          <cell r="N36">
            <v>0.6</v>
          </cell>
          <cell r="O36" t="str">
            <v>&lt;30</v>
          </cell>
        </row>
        <row r="37">
          <cell r="B37">
            <v>1746</v>
          </cell>
          <cell r="C37">
            <v>176.7</v>
          </cell>
          <cell r="D37">
            <v>147.6</v>
          </cell>
          <cell r="E37">
            <v>194</v>
          </cell>
          <cell r="F37">
            <v>53.2</v>
          </cell>
          <cell r="G37">
            <v>6.6959999999999997</v>
          </cell>
          <cell r="H37">
            <v>36000</v>
          </cell>
          <cell r="I37">
            <v>1291</v>
          </cell>
          <cell r="J37">
            <v>8.5</v>
          </cell>
          <cell r="K37">
            <v>9.5</v>
          </cell>
          <cell r="L37">
            <v>7.2</v>
          </cell>
          <cell r="M37">
            <v>9.9600000000000009</v>
          </cell>
          <cell r="N37">
            <v>1.6559999999999999</v>
          </cell>
          <cell r="O37" t="str">
            <v>&lt;30</v>
          </cell>
        </row>
        <row r="38">
          <cell r="B38">
            <v>1225.1666666666667</v>
          </cell>
          <cell r="C38">
            <v>114.01666666666667</v>
          </cell>
          <cell r="D38">
            <v>95.05</v>
          </cell>
          <cell r="E38">
            <v>104.17333333333332</v>
          </cell>
          <cell r="F38">
            <v>34.262999999999998</v>
          </cell>
          <cell r="G38">
            <v>3.7926000000000011</v>
          </cell>
          <cell r="H38">
            <v>34000</v>
          </cell>
          <cell r="I38">
            <v>1156.8</v>
          </cell>
          <cell r="J38">
            <v>4.6800000000000006</v>
          </cell>
          <cell r="K38">
            <v>7.8033333333333319</v>
          </cell>
          <cell r="L38">
            <v>4.58</v>
          </cell>
          <cell r="M38">
            <v>8.2355999999999998</v>
          </cell>
          <cell r="N38">
            <v>0.81729999999999992</v>
          </cell>
          <cell r="O38" t="str">
            <v>&lt;30</v>
          </cell>
        </row>
      </sheetData>
      <sheetData sheetId="13" refreshError="1">
        <row r="36">
          <cell r="B36">
            <v>1143</v>
          </cell>
          <cell r="C36">
            <v>62.3</v>
          </cell>
          <cell r="D36">
            <v>61.4</v>
          </cell>
          <cell r="E36">
            <v>88.6</v>
          </cell>
          <cell r="F36">
            <v>21.6</v>
          </cell>
          <cell r="G36">
            <v>2.7360000000000002</v>
          </cell>
          <cell r="H36">
            <v>31500</v>
          </cell>
          <cell r="I36">
            <v>1075</v>
          </cell>
          <cell r="J36">
            <v>3.2</v>
          </cell>
          <cell r="K36">
            <v>6.4</v>
          </cell>
          <cell r="L36">
            <v>2.2000000000000002</v>
          </cell>
          <cell r="M36">
            <v>4.8239999999999998</v>
          </cell>
          <cell r="N36">
            <v>0.33600000000000002</v>
          </cell>
          <cell r="O36" t="str">
            <v>&lt;30</v>
          </cell>
        </row>
        <row r="37">
          <cell r="B37">
            <v>2209</v>
          </cell>
          <cell r="C37">
            <v>150</v>
          </cell>
          <cell r="D37">
            <v>130.80000000000001</v>
          </cell>
          <cell r="E37">
            <v>172</v>
          </cell>
          <cell r="F37">
            <v>47.12</v>
          </cell>
          <cell r="G37">
            <v>4.6079999999999997</v>
          </cell>
          <cell r="H37">
            <v>35000</v>
          </cell>
          <cell r="I37">
            <v>1408</v>
          </cell>
          <cell r="J37">
            <v>5.3</v>
          </cell>
          <cell r="K37">
            <v>8.9</v>
          </cell>
          <cell r="L37">
            <v>6.9</v>
          </cell>
          <cell r="M37">
            <v>9.4559999999999995</v>
          </cell>
          <cell r="N37">
            <v>0.876</v>
          </cell>
          <cell r="O37" t="str">
            <v>&lt;30</v>
          </cell>
        </row>
        <row r="38">
          <cell r="B38">
            <v>1349.6774193548388</v>
          </cell>
          <cell r="C38">
            <v>108.77741935483871</v>
          </cell>
          <cell r="D38">
            <v>91.332258064516139</v>
          </cell>
          <cell r="E38">
            <v>108.0516129032258</v>
          </cell>
          <cell r="F38">
            <v>33.907677419354826</v>
          </cell>
          <cell r="G38">
            <v>3.6024838709677418</v>
          </cell>
          <cell r="H38">
            <v>33000</v>
          </cell>
          <cell r="I38">
            <v>1247.6129032258063</v>
          </cell>
          <cell r="J38">
            <v>4.1903225806451614</v>
          </cell>
          <cell r="K38">
            <v>7.7129032258064507</v>
          </cell>
          <cell r="L38">
            <v>4.0741935483870968</v>
          </cell>
          <cell r="M38">
            <v>7.5414838709677392</v>
          </cell>
          <cell r="N38">
            <v>0.6718064516129032</v>
          </cell>
          <cell r="O38" t="str">
            <v>&lt;30</v>
          </cell>
        </row>
      </sheetData>
      <sheetData sheetId="14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총괄"/>
      <sheetName val="신월리(안골)"/>
      <sheetName val="2011. 1월"/>
      <sheetName val="2011. 2월"/>
      <sheetName val="2011. 3월"/>
      <sheetName val="2011. 4월"/>
      <sheetName val="2011. 5월"/>
      <sheetName val="2011. 6월"/>
      <sheetName val="2011. 7월"/>
      <sheetName val="2011. 8월"/>
      <sheetName val="2011. 9월"/>
      <sheetName val="2011. 10월"/>
      <sheetName val="2011. 11월"/>
      <sheetName val="2011. 12월"/>
    </sheetNames>
    <sheetDataSet>
      <sheetData sheetId="0">
        <row r="17">
          <cell r="B17">
            <v>19</v>
          </cell>
          <cell r="C17">
            <v>35.799999999999997</v>
          </cell>
          <cell r="D17">
            <v>25.7</v>
          </cell>
          <cell r="E17">
            <v>18</v>
          </cell>
          <cell r="F17">
            <v>13.151999999999999</v>
          </cell>
          <cell r="G17">
            <v>2.5680000000000001</v>
          </cell>
          <cell r="H17">
            <v>2000</v>
          </cell>
          <cell r="I17">
            <v>19</v>
          </cell>
          <cell r="J17">
            <v>2.9</v>
          </cell>
          <cell r="K17">
            <v>5</v>
          </cell>
          <cell r="L17">
            <v>1.4</v>
          </cell>
          <cell r="M17">
            <v>3.0720000000000001</v>
          </cell>
          <cell r="N17">
            <v>0.36</v>
          </cell>
        </row>
        <row r="18">
          <cell r="B18">
            <v>38</v>
          </cell>
          <cell r="C18">
            <v>100.6</v>
          </cell>
          <cell r="D18">
            <v>83.6</v>
          </cell>
          <cell r="E18">
            <v>101.3</v>
          </cell>
          <cell r="F18">
            <v>31.2</v>
          </cell>
          <cell r="G18">
            <v>7.1040000000000001</v>
          </cell>
          <cell r="H18">
            <v>9000</v>
          </cell>
          <cell r="I18">
            <v>38</v>
          </cell>
          <cell r="J18">
            <v>8.8000000000000007</v>
          </cell>
          <cell r="K18">
            <v>12.6</v>
          </cell>
          <cell r="L18">
            <v>8.8000000000000007</v>
          </cell>
          <cell r="M18">
            <v>9.8640000000000008</v>
          </cell>
          <cell r="N18">
            <v>1.1160000000000001</v>
          </cell>
        </row>
        <row r="19">
          <cell r="B19">
            <v>26.666666666666668</v>
          </cell>
          <cell r="C19">
            <v>74.458333333333329</v>
          </cell>
          <cell r="D19">
            <v>60.900000000000006</v>
          </cell>
          <cell r="E19">
            <v>64.325000000000003</v>
          </cell>
          <cell r="F19">
            <v>22.636999999999997</v>
          </cell>
          <cell r="G19">
            <v>3.6120000000000001</v>
          </cell>
          <cell r="H19">
            <v>6000</v>
          </cell>
          <cell r="I19">
            <v>26.666666666666668</v>
          </cell>
          <cell r="J19">
            <v>3.9416666666666664</v>
          </cell>
          <cell r="K19">
            <v>6.6499999999999995</v>
          </cell>
          <cell r="L19">
            <v>3.8666666666666667</v>
          </cell>
          <cell r="M19">
            <v>6.8260000000000005</v>
          </cell>
          <cell r="N19">
            <v>0.73141666666666671</v>
          </cell>
        </row>
      </sheetData>
      <sheetData sheetId="1" refreshError="1"/>
      <sheetData sheetId="2">
        <row r="36">
          <cell r="B36">
            <v>33</v>
          </cell>
          <cell r="C36">
            <v>35.799999999999997</v>
          </cell>
          <cell r="D36">
            <v>25.7</v>
          </cell>
          <cell r="E36">
            <v>18</v>
          </cell>
          <cell r="F36">
            <v>17.64</v>
          </cell>
          <cell r="G36">
            <v>2.9039999999999999</v>
          </cell>
          <cell r="H36">
            <v>3000</v>
          </cell>
          <cell r="I36">
            <v>33</v>
          </cell>
          <cell r="J36">
            <v>5.3</v>
          </cell>
          <cell r="K36">
            <v>10</v>
          </cell>
          <cell r="L36">
            <v>4.5999999999999996</v>
          </cell>
          <cell r="M36">
            <v>8.6880000000000006</v>
          </cell>
          <cell r="N36">
            <v>0.876</v>
          </cell>
        </row>
        <row r="37">
          <cell r="B37">
            <v>33</v>
          </cell>
          <cell r="C37">
            <v>35.799999999999997</v>
          </cell>
          <cell r="D37">
            <v>25.7</v>
          </cell>
          <cell r="E37">
            <v>18</v>
          </cell>
          <cell r="F37">
            <v>17.64</v>
          </cell>
          <cell r="G37">
            <v>2.9039999999999999</v>
          </cell>
          <cell r="H37">
            <v>3000</v>
          </cell>
          <cell r="I37">
            <v>33</v>
          </cell>
          <cell r="J37">
            <v>5.3</v>
          </cell>
          <cell r="K37">
            <v>10</v>
          </cell>
          <cell r="L37">
            <v>4.5999999999999996</v>
          </cell>
          <cell r="M37">
            <v>8.6880000000000006</v>
          </cell>
          <cell r="N37">
            <v>0.876</v>
          </cell>
        </row>
        <row r="38">
          <cell r="B38">
            <v>33</v>
          </cell>
          <cell r="C38">
            <v>35.799999999999997</v>
          </cell>
          <cell r="D38">
            <v>25.7</v>
          </cell>
          <cell r="E38">
            <v>18</v>
          </cell>
          <cell r="F38">
            <v>17.64</v>
          </cell>
          <cell r="G38">
            <v>2.9039999999999999</v>
          </cell>
          <cell r="H38">
            <v>3000</v>
          </cell>
          <cell r="I38">
            <v>33</v>
          </cell>
          <cell r="J38">
            <v>5.3</v>
          </cell>
          <cell r="K38">
            <v>10</v>
          </cell>
          <cell r="L38">
            <v>4.5999999999999996</v>
          </cell>
          <cell r="M38">
            <v>8.6880000000000006</v>
          </cell>
          <cell r="N38">
            <v>0.876</v>
          </cell>
        </row>
      </sheetData>
      <sheetData sheetId="3">
        <row r="36">
          <cell r="B36">
            <v>38</v>
          </cell>
          <cell r="C36">
            <v>38</v>
          </cell>
          <cell r="D36">
            <v>32.1</v>
          </cell>
          <cell r="E36">
            <v>30</v>
          </cell>
          <cell r="F36">
            <v>13.151999999999999</v>
          </cell>
          <cell r="G36">
            <v>3.4319999999999999</v>
          </cell>
          <cell r="H36">
            <v>2500</v>
          </cell>
          <cell r="I36">
            <v>38</v>
          </cell>
          <cell r="J36">
            <v>8.8000000000000007</v>
          </cell>
          <cell r="K36">
            <v>12.6</v>
          </cell>
          <cell r="L36">
            <v>8</v>
          </cell>
          <cell r="M36">
            <v>9.8640000000000008</v>
          </cell>
          <cell r="N36">
            <v>1.0920000000000001</v>
          </cell>
        </row>
        <row r="37">
          <cell r="B37">
            <v>38</v>
          </cell>
          <cell r="C37">
            <v>38</v>
          </cell>
          <cell r="D37">
            <v>32.1</v>
          </cell>
          <cell r="E37">
            <v>30</v>
          </cell>
          <cell r="F37">
            <v>13.151999999999999</v>
          </cell>
          <cell r="G37">
            <v>3.4319999999999999</v>
          </cell>
          <cell r="H37">
            <v>2500</v>
          </cell>
          <cell r="I37">
            <v>38</v>
          </cell>
          <cell r="J37">
            <v>8.8000000000000007</v>
          </cell>
          <cell r="K37">
            <v>12.6</v>
          </cell>
          <cell r="L37">
            <v>8</v>
          </cell>
          <cell r="M37">
            <v>9.8640000000000008</v>
          </cell>
          <cell r="N37">
            <v>1.0920000000000001</v>
          </cell>
        </row>
        <row r="38">
          <cell r="B38">
            <v>38</v>
          </cell>
          <cell r="C38">
            <v>38</v>
          </cell>
          <cell r="D38">
            <v>32.1</v>
          </cell>
          <cell r="E38">
            <v>30</v>
          </cell>
          <cell r="F38">
            <v>13.151999999999999</v>
          </cell>
          <cell r="G38">
            <v>3.4319999999999999</v>
          </cell>
          <cell r="H38">
            <v>3000</v>
          </cell>
          <cell r="I38">
            <v>38</v>
          </cell>
          <cell r="J38">
            <v>8.8000000000000007</v>
          </cell>
          <cell r="K38">
            <v>12.6</v>
          </cell>
          <cell r="L38">
            <v>8</v>
          </cell>
          <cell r="M38">
            <v>9.8640000000000008</v>
          </cell>
          <cell r="N38">
            <v>1.0920000000000001</v>
          </cell>
        </row>
      </sheetData>
      <sheetData sheetId="4">
        <row r="36">
          <cell r="B36">
            <v>38</v>
          </cell>
          <cell r="C36">
            <v>49.8</v>
          </cell>
          <cell r="D36">
            <v>41.5</v>
          </cell>
          <cell r="E36">
            <v>44</v>
          </cell>
          <cell r="F36">
            <v>14.34</v>
          </cell>
          <cell r="G36">
            <v>3.8639999999999999</v>
          </cell>
          <cell r="H36">
            <v>2800</v>
          </cell>
          <cell r="I36">
            <v>38</v>
          </cell>
          <cell r="J36">
            <v>5.8</v>
          </cell>
          <cell r="K36">
            <v>9.6999999999999993</v>
          </cell>
          <cell r="L36">
            <v>8.8000000000000007</v>
          </cell>
          <cell r="M36">
            <v>9.4320000000000004</v>
          </cell>
          <cell r="N36">
            <v>1.1160000000000001</v>
          </cell>
        </row>
        <row r="37">
          <cell r="B37">
            <v>38</v>
          </cell>
          <cell r="C37">
            <v>49.8</v>
          </cell>
          <cell r="D37">
            <v>41.5</v>
          </cell>
          <cell r="E37">
            <v>44</v>
          </cell>
          <cell r="F37">
            <v>14.34</v>
          </cell>
          <cell r="G37">
            <v>3.8639999999999999</v>
          </cell>
          <cell r="H37">
            <v>2800</v>
          </cell>
          <cell r="I37">
            <v>38</v>
          </cell>
          <cell r="J37">
            <v>5.8</v>
          </cell>
          <cell r="K37">
            <v>9.6999999999999993</v>
          </cell>
          <cell r="L37">
            <v>8.8000000000000007</v>
          </cell>
          <cell r="M37">
            <v>9.4320000000000004</v>
          </cell>
          <cell r="N37">
            <v>1.1160000000000001</v>
          </cell>
        </row>
        <row r="38">
          <cell r="B38">
            <v>38</v>
          </cell>
          <cell r="C38">
            <v>49.8</v>
          </cell>
          <cell r="D38">
            <v>41.5</v>
          </cell>
          <cell r="E38">
            <v>44</v>
          </cell>
          <cell r="F38">
            <v>14.34</v>
          </cell>
          <cell r="G38">
            <v>3.8639999999999999</v>
          </cell>
          <cell r="H38">
            <v>3000</v>
          </cell>
          <cell r="I38">
            <v>38</v>
          </cell>
          <cell r="J38">
            <v>5.8</v>
          </cell>
          <cell r="K38">
            <v>9.6999999999999993</v>
          </cell>
          <cell r="L38">
            <v>8.8000000000000007</v>
          </cell>
          <cell r="M38">
            <v>9.4320000000000004</v>
          </cell>
          <cell r="N38">
            <v>1.1160000000000001</v>
          </cell>
        </row>
      </sheetData>
      <sheetData sheetId="5">
        <row r="36">
          <cell r="B36">
            <v>25</v>
          </cell>
          <cell r="C36">
            <v>49.8</v>
          </cell>
          <cell r="D36">
            <v>40.299999999999997</v>
          </cell>
          <cell r="E36">
            <v>50</v>
          </cell>
          <cell r="F36">
            <v>16.751999999999999</v>
          </cell>
          <cell r="G36">
            <v>3.4319999999999999</v>
          </cell>
          <cell r="H36">
            <v>2300</v>
          </cell>
          <cell r="I36">
            <v>25</v>
          </cell>
          <cell r="J36">
            <v>3.4</v>
          </cell>
          <cell r="K36">
            <v>5.6</v>
          </cell>
          <cell r="L36">
            <v>6.4</v>
          </cell>
          <cell r="M36">
            <v>7.3440000000000003</v>
          </cell>
          <cell r="N36">
            <v>0.64800000000000002</v>
          </cell>
        </row>
        <row r="37">
          <cell r="B37">
            <v>25</v>
          </cell>
          <cell r="C37">
            <v>49.8</v>
          </cell>
          <cell r="D37">
            <v>40.299999999999997</v>
          </cell>
          <cell r="E37">
            <v>50</v>
          </cell>
          <cell r="F37">
            <v>16.751999999999999</v>
          </cell>
          <cell r="G37">
            <v>3.4319999999999999</v>
          </cell>
          <cell r="H37">
            <v>2300</v>
          </cell>
          <cell r="I37">
            <v>25</v>
          </cell>
          <cell r="J37">
            <v>3.4</v>
          </cell>
          <cell r="K37">
            <v>5.6</v>
          </cell>
          <cell r="L37">
            <v>6.4</v>
          </cell>
          <cell r="M37">
            <v>7.3440000000000003</v>
          </cell>
          <cell r="N37">
            <v>0.64800000000000002</v>
          </cell>
        </row>
        <row r="38">
          <cell r="B38">
            <v>25</v>
          </cell>
          <cell r="C38">
            <v>49.8</v>
          </cell>
          <cell r="D38">
            <v>40.299999999999997</v>
          </cell>
          <cell r="E38">
            <v>50</v>
          </cell>
          <cell r="F38">
            <v>16.751999999999999</v>
          </cell>
          <cell r="G38">
            <v>3.4319999999999999</v>
          </cell>
          <cell r="H38">
            <v>2000</v>
          </cell>
          <cell r="I38">
            <v>25</v>
          </cell>
          <cell r="J38">
            <v>3.4</v>
          </cell>
          <cell r="K38">
            <v>5.6</v>
          </cell>
          <cell r="L38">
            <v>6.4</v>
          </cell>
          <cell r="M38">
            <v>7.3440000000000003</v>
          </cell>
          <cell r="N38">
            <v>0.64800000000000002</v>
          </cell>
        </row>
      </sheetData>
      <sheetData sheetId="6">
        <row r="36">
          <cell r="B36">
            <v>22</v>
          </cell>
          <cell r="C36">
            <v>77.400000000000006</v>
          </cell>
          <cell r="D36">
            <v>64.5</v>
          </cell>
          <cell r="E36">
            <v>69</v>
          </cell>
          <cell r="F36">
            <v>22.38</v>
          </cell>
          <cell r="G36">
            <v>3.6960000000000002</v>
          </cell>
          <cell r="H36">
            <v>5500</v>
          </cell>
          <cell r="I36">
            <v>22</v>
          </cell>
          <cell r="J36">
            <v>2.9</v>
          </cell>
          <cell r="K36">
            <v>5.0999999999999996</v>
          </cell>
          <cell r="L36">
            <v>4.5999999999999996</v>
          </cell>
          <cell r="M36">
            <v>6.5279999999999996</v>
          </cell>
          <cell r="N36">
            <v>0.36</v>
          </cell>
        </row>
        <row r="37">
          <cell r="B37">
            <v>22</v>
          </cell>
          <cell r="C37">
            <v>77.400000000000006</v>
          </cell>
          <cell r="D37">
            <v>64.5</v>
          </cell>
          <cell r="E37">
            <v>69</v>
          </cell>
          <cell r="F37">
            <v>22.38</v>
          </cell>
          <cell r="G37">
            <v>3.6960000000000002</v>
          </cell>
          <cell r="H37">
            <v>5500</v>
          </cell>
          <cell r="I37">
            <v>22</v>
          </cell>
          <cell r="J37">
            <v>2.9</v>
          </cell>
          <cell r="K37">
            <v>5.0999999999999996</v>
          </cell>
          <cell r="L37">
            <v>4.5999999999999996</v>
          </cell>
          <cell r="M37">
            <v>6.5279999999999996</v>
          </cell>
          <cell r="N37">
            <v>0.36</v>
          </cell>
        </row>
        <row r="38">
          <cell r="B38">
            <v>22</v>
          </cell>
          <cell r="C38">
            <v>77.400000000000006</v>
          </cell>
          <cell r="D38">
            <v>64.5</v>
          </cell>
          <cell r="E38">
            <v>69</v>
          </cell>
          <cell r="F38">
            <v>22.38</v>
          </cell>
          <cell r="G38">
            <v>3.6960000000000002</v>
          </cell>
          <cell r="H38">
            <v>6000</v>
          </cell>
          <cell r="I38">
            <v>22</v>
          </cell>
          <cell r="J38">
            <v>2.9</v>
          </cell>
          <cell r="K38">
            <v>5.0999999999999996</v>
          </cell>
          <cell r="L38">
            <v>4.5999999999999996</v>
          </cell>
          <cell r="M38">
            <v>6.5279999999999996</v>
          </cell>
          <cell r="N38">
            <v>0.36</v>
          </cell>
        </row>
      </sheetData>
      <sheetData sheetId="7">
        <row r="36">
          <cell r="B36">
            <v>19</v>
          </cell>
          <cell r="C36">
            <v>89.6</v>
          </cell>
          <cell r="D36">
            <v>73.5</v>
          </cell>
          <cell r="E36">
            <v>79</v>
          </cell>
          <cell r="F36">
            <v>27.2</v>
          </cell>
          <cell r="G36">
            <v>3.6960000000000002</v>
          </cell>
          <cell r="H36">
            <v>9000</v>
          </cell>
          <cell r="I36">
            <v>19</v>
          </cell>
          <cell r="J36">
            <v>3</v>
          </cell>
          <cell r="K36">
            <v>5.4</v>
          </cell>
          <cell r="L36">
            <v>3.2</v>
          </cell>
          <cell r="M36">
            <v>6.5519999999999996</v>
          </cell>
          <cell r="N36">
            <v>0.437</v>
          </cell>
        </row>
        <row r="37">
          <cell r="B37">
            <v>19</v>
          </cell>
          <cell r="C37">
            <v>89.6</v>
          </cell>
          <cell r="D37">
            <v>73.5</v>
          </cell>
          <cell r="E37">
            <v>79</v>
          </cell>
          <cell r="F37">
            <v>27.2</v>
          </cell>
          <cell r="G37">
            <v>3.6960000000000002</v>
          </cell>
          <cell r="H37">
            <v>9000</v>
          </cell>
          <cell r="I37">
            <v>19</v>
          </cell>
          <cell r="J37">
            <v>3</v>
          </cell>
          <cell r="K37">
            <v>5.4</v>
          </cell>
          <cell r="L37">
            <v>3.2</v>
          </cell>
          <cell r="M37">
            <v>6.5519999999999996</v>
          </cell>
          <cell r="N37">
            <v>0.437</v>
          </cell>
        </row>
        <row r="38">
          <cell r="B38">
            <v>19</v>
          </cell>
          <cell r="C38">
            <v>89.6</v>
          </cell>
          <cell r="D38">
            <v>73.5</v>
          </cell>
          <cell r="E38">
            <v>79</v>
          </cell>
          <cell r="F38">
            <v>27.2</v>
          </cell>
          <cell r="G38">
            <v>3.6960000000000002</v>
          </cell>
          <cell r="H38">
            <v>9000</v>
          </cell>
          <cell r="I38">
            <v>19</v>
          </cell>
          <cell r="J38">
            <v>3</v>
          </cell>
          <cell r="K38">
            <v>5.4</v>
          </cell>
          <cell r="L38">
            <v>3.2</v>
          </cell>
          <cell r="M38">
            <v>6.5519999999999996</v>
          </cell>
          <cell r="N38">
            <v>0.437</v>
          </cell>
        </row>
      </sheetData>
      <sheetData sheetId="8">
        <row r="36">
          <cell r="B36">
            <v>25</v>
          </cell>
          <cell r="C36">
            <v>75.400000000000006</v>
          </cell>
          <cell r="D36">
            <v>62</v>
          </cell>
          <cell r="E36">
            <v>56</v>
          </cell>
          <cell r="F36">
            <v>18.079999999999998</v>
          </cell>
          <cell r="G36">
            <v>2.5680000000000001</v>
          </cell>
          <cell r="H36">
            <v>8500</v>
          </cell>
          <cell r="I36">
            <v>25</v>
          </cell>
          <cell r="J36">
            <v>3</v>
          </cell>
          <cell r="K36">
            <v>5</v>
          </cell>
          <cell r="L36">
            <v>1.8</v>
          </cell>
          <cell r="M36">
            <v>5.3520000000000003</v>
          </cell>
          <cell r="N36">
            <v>0.55200000000000005</v>
          </cell>
        </row>
        <row r="37">
          <cell r="B37">
            <v>25</v>
          </cell>
          <cell r="C37">
            <v>75.400000000000006</v>
          </cell>
          <cell r="D37">
            <v>62</v>
          </cell>
          <cell r="E37">
            <v>56</v>
          </cell>
          <cell r="F37">
            <v>18.079999999999998</v>
          </cell>
          <cell r="G37">
            <v>2.5680000000000001</v>
          </cell>
          <cell r="H37">
            <v>8500</v>
          </cell>
          <cell r="I37">
            <v>25</v>
          </cell>
          <cell r="J37">
            <v>3</v>
          </cell>
          <cell r="K37">
            <v>5</v>
          </cell>
          <cell r="L37">
            <v>1.8</v>
          </cell>
          <cell r="M37">
            <v>5.3520000000000003</v>
          </cell>
          <cell r="N37">
            <v>0.55200000000000005</v>
          </cell>
        </row>
        <row r="38">
          <cell r="B38">
            <v>25</v>
          </cell>
          <cell r="C38">
            <v>75.400000000000006</v>
          </cell>
          <cell r="D38">
            <v>62</v>
          </cell>
          <cell r="E38">
            <v>56</v>
          </cell>
          <cell r="F38">
            <v>18.079999999999998</v>
          </cell>
          <cell r="G38">
            <v>2.5680000000000001</v>
          </cell>
          <cell r="H38">
            <v>9000</v>
          </cell>
          <cell r="I38">
            <v>25</v>
          </cell>
          <cell r="J38">
            <v>3</v>
          </cell>
          <cell r="K38">
            <v>5</v>
          </cell>
          <cell r="L38">
            <v>1.8</v>
          </cell>
          <cell r="M38">
            <v>5.3520000000000003</v>
          </cell>
          <cell r="N38">
            <v>0.55200000000000005</v>
          </cell>
        </row>
      </sheetData>
      <sheetData sheetId="9">
        <row r="36">
          <cell r="B36">
            <v>23</v>
          </cell>
          <cell r="C36">
            <v>93.6</v>
          </cell>
          <cell r="D36">
            <v>78.2</v>
          </cell>
          <cell r="E36">
            <v>69.2</v>
          </cell>
          <cell r="F36">
            <v>26.1</v>
          </cell>
          <cell r="G36">
            <v>2.8559999999999999</v>
          </cell>
          <cell r="H36">
            <v>8000</v>
          </cell>
          <cell r="I36">
            <v>23</v>
          </cell>
          <cell r="J36">
            <v>3</v>
          </cell>
          <cell r="K36">
            <v>5.2</v>
          </cell>
          <cell r="L36">
            <v>1.6</v>
          </cell>
          <cell r="M36">
            <v>5.8559999999999999</v>
          </cell>
          <cell r="N36">
            <v>0.65600000000000003</v>
          </cell>
          <cell r="O36" t="str">
            <v>&lt;30</v>
          </cell>
        </row>
        <row r="37">
          <cell r="B37">
            <v>23</v>
          </cell>
          <cell r="C37">
            <v>93.6</v>
          </cell>
          <cell r="D37">
            <v>78.2</v>
          </cell>
          <cell r="E37">
            <v>69.2</v>
          </cell>
          <cell r="F37">
            <v>26.1</v>
          </cell>
          <cell r="G37">
            <v>2.8559999999999999</v>
          </cell>
          <cell r="H37">
            <v>8000</v>
          </cell>
          <cell r="I37">
            <v>23</v>
          </cell>
          <cell r="J37">
            <v>3</v>
          </cell>
          <cell r="K37">
            <v>5.2</v>
          </cell>
          <cell r="L37">
            <v>1.6</v>
          </cell>
          <cell r="M37">
            <v>5.8559999999999999</v>
          </cell>
          <cell r="N37">
            <v>0.65600000000000003</v>
          </cell>
          <cell r="O37" t="str">
            <v>&lt;30</v>
          </cell>
        </row>
        <row r="38">
          <cell r="B38">
            <v>23</v>
          </cell>
          <cell r="C38">
            <v>93.6</v>
          </cell>
          <cell r="D38">
            <v>78.2</v>
          </cell>
          <cell r="E38">
            <v>69.2</v>
          </cell>
          <cell r="F38">
            <v>26.1</v>
          </cell>
          <cell r="G38">
            <v>2.8559999999999999</v>
          </cell>
          <cell r="H38">
            <v>8000</v>
          </cell>
          <cell r="I38">
            <v>23</v>
          </cell>
          <cell r="J38">
            <v>3</v>
          </cell>
          <cell r="K38">
            <v>5.2</v>
          </cell>
          <cell r="L38">
            <v>1.6</v>
          </cell>
          <cell r="M38">
            <v>5.8559999999999999</v>
          </cell>
          <cell r="N38">
            <v>0.65600000000000003</v>
          </cell>
          <cell r="O38" t="str">
            <v>&lt;30</v>
          </cell>
        </row>
      </sheetData>
      <sheetData sheetId="10">
        <row r="36">
          <cell r="B36">
            <v>27</v>
          </cell>
          <cell r="C36">
            <v>86.1</v>
          </cell>
          <cell r="D36">
            <v>70.2</v>
          </cell>
          <cell r="E36">
            <v>80</v>
          </cell>
          <cell r="F36">
            <v>24.66</v>
          </cell>
          <cell r="G36">
            <v>3.2879999999999998</v>
          </cell>
          <cell r="H36">
            <v>8000</v>
          </cell>
          <cell r="I36">
            <v>27</v>
          </cell>
          <cell r="J36">
            <v>3</v>
          </cell>
          <cell r="K36">
            <v>5.3</v>
          </cell>
          <cell r="L36">
            <v>1.4</v>
          </cell>
          <cell r="M36">
            <v>6.024</v>
          </cell>
          <cell r="N36">
            <v>0.74399999999999999</v>
          </cell>
          <cell r="O36" t="str">
            <v>&lt;30</v>
          </cell>
        </row>
        <row r="37">
          <cell r="B37">
            <v>27</v>
          </cell>
          <cell r="C37">
            <v>86.1</v>
          </cell>
          <cell r="D37">
            <v>70.2</v>
          </cell>
          <cell r="E37">
            <v>80</v>
          </cell>
          <cell r="F37">
            <v>24.66</v>
          </cell>
          <cell r="G37">
            <v>3.2879999999999998</v>
          </cell>
          <cell r="H37">
            <v>8000</v>
          </cell>
          <cell r="I37">
            <v>27</v>
          </cell>
          <cell r="J37">
            <v>3</v>
          </cell>
          <cell r="K37">
            <v>5.3</v>
          </cell>
          <cell r="L37">
            <v>1.4</v>
          </cell>
          <cell r="M37">
            <v>6.024</v>
          </cell>
          <cell r="N37">
            <v>0.74399999999999999</v>
          </cell>
          <cell r="O37" t="str">
            <v>&lt;30</v>
          </cell>
        </row>
        <row r="38">
          <cell r="B38">
            <v>27</v>
          </cell>
          <cell r="C38">
            <v>86.1</v>
          </cell>
          <cell r="D38">
            <v>70.2</v>
          </cell>
          <cell r="E38">
            <v>80</v>
          </cell>
          <cell r="F38">
            <v>24.66</v>
          </cell>
          <cell r="G38">
            <v>3.2879999999999998</v>
          </cell>
          <cell r="H38">
            <v>8000</v>
          </cell>
          <cell r="I38">
            <v>27</v>
          </cell>
          <cell r="J38">
            <v>3</v>
          </cell>
          <cell r="K38">
            <v>5.3</v>
          </cell>
          <cell r="L38">
            <v>1.4</v>
          </cell>
          <cell r="M38">
            <v>6.024</v>
          </cell>
          <cell r="N38">
            <v>0.74399999999999999</v>
          </cell>
          <cell r="O38" t="str">
            <v>&lt;30</v>
          </cell>
        </row>
      </sheetData>
      <sheetData sheetId="11">
        <row r="36">
          <cell r="B36">
            <v>23</v>
          </cell>
          <cell r="C36">
            <v>97.8</v>
          </cell>
          <cell r="D36">
            <v>81.2</v>
          </cell>
          <cell r="E36">
            <v>94.2</v>
          </cell>
          <cell r="F36">
            <v>29.1</v>
          </cell>
          <cell r="G36">
            <v>3.456</v>
          </cell>
          <cell r="H36">
            <v>8000</v>
          </cell>
          <cell r="I36">
            <v>23</v>
          </cell>
          <cell r="J36">
            <v>2.9</v>
          </cell>
          <cell r="K36">
            <v>5.0999999999999996</v>
          </cell>
          <cell r="L36">
            <v>2</v>
          </cell>
          <cell r="M36">
            <v>6.1680000000000001</v>
          </cell>
          <cell r="N36">
            <v>0.69599999999999995</v>
          </cell>
          <cell r="O36" t="str">
            <v>&lt;30</v>
          </cell>
        </row>
        <row r="37">
          <cell r="B37">
            <v>23</v>
          </cell>
          <cell r="C37">
            <v>97.8</v>
          </cell>
          <cell r="D37">
            <v>81.2</v>
          </cell>
          <cell r="E37">
            <v>94.2</v>
          </cell>
          <cell r="F37">
            <v>29.1</v>
          </cell>
          <cell r="G37">
            <v>3.456</v>
          </cell>
          <cell r="H37">
            <v>8000</v>
          </cell>
          <cell r="I37">
            <v>23</v>
          </cell>
          <cell r="J37">
            <v>2.9</v>
          </cell>
          <cell r="K37">
            <v>5.0999999999999996</v>
          </cell>
          <cell r="L37">
            <v>2</v>
          </cell>
          <cell r="M37">
            <v>6.1680000000000001</v>
          </cell>
          <cell r="N37">
            <v>0.69599999999999995</v>
          </cell>
          <cell r="O37" t="str">
            <v>&lt;30</v>
          </cell>
        </row>
        <row r="38">
          <cell r="B38">
            <v>23</v>
          </cell>
          <cell r="C38">
            <v>97.8</v>
          </cell>
          <cell r="D38">
            <v>81.2</v>
          </cell>
          <cell r="E38">
            <v>94.2</v>
          </cell>
          <cell r="F38">
            <v>29.1</v>
          </cell>
          <cell r="G38">
            <v>3.456</v>
          </cell>
          <cell r="H38">
            <v>8000</v>
          </cell>
          <cell r="I38">
            <v>23</v>
          </cell>
          <cell r="J38">
            <v>2.9</v>
          </cell>
          <cell r="K38">
            <v>5.0999999999999996</v>
          </cell>
          <cell r="L38">
            <v>2</v>
          </cell>
          <cell r="M38">
            <v>6.1680000000000001</v>
          </cell>
          <cell r="N38">
            <v>0.69599999999999995</v>
          </cell>
          <cell r="O38" t="str">
            <v>&lt;30</v>
          </cell>
        </row>
      </sheetData>
      <sheetData sheetId="12">
        <row r="36">
          <cell r="B36">
            <v>26</v>
          </cell>
          <cell r="C36">
            <v>100.6</v>
          </cell>
          <cell r="D36">
            <v>83.6</v>
          </cell>
          <cell r="E36">
            <v>81.2</v>
          </cell>
          <cell r="F36">
            <v>31.04</v>
          </cell>
          <cell r="G36">
            <v>3.048</v>
          </cell>
          <cell r="H36">
            <v>9000</v>
          </cell>
          <cell r="I36">
            <v>26</v>
          </cell>
          <cell r="J36">
            <v>2.9</v>
          </cell>
          <cell r="K36">
            <v>5.0999999999999996</v>
          </cell>
          <cell r="L36">
            <v>2</v>
          </cell>
          <cell r="M36">
            <v>7.032</v>
          </cell>
          <cell r="N36">
            <v>0.752</v>
          </cell>
          <cell r="O36" t="str">
            <v>&lt;30</v>
          </cell>
        </row>
        <row r="37">
          <cell r="B37">
            <v>26</v>
          </cell>
          <cell r="C37">
            <v>100.6</v>
          </cell>
          <cell r="D37">
            <v>83.6</v>
          </cell>
          <cell r="E37">
            <v>81.2</v>
          </cell>
          <cell r="F37">
            <v>31.04</v>
          </cell>
          <cell r="G37">
            <v>3.048</v>
          </cell>
          <cell r="H37">
            <v>9000</v>
          </cell>
          <cell r="I37">
            <v>26</v>
          </cell>
          <cell r="J37">
            <v>2.9</v>
          </cell>
          <cell r="K37">
            <v>5.0999999999999996</v>
          </cell>
          <cell r="L37">
            <v>2</v>
          </cell>
          <cell r="M37">
            <v>7.032</v>
          </cell>
          <cell r="N37">
            <v>0.752</v>
          </cell>
          <cell r="O37" t="str">
            <v>&lt;30</v>
          </cell>
        </row>
        <row r="38">
          <cell r="B38">
            <v>26</v>
          </cell>
          <cell r="C38">
            <v>100.6</v>
          </cell>
          <cell r="D38">
            <v>83.6</v>
          </cell>
          <cell r="E38">
            <v>81.2</v>
          </cell>
          <cell r="F38">
            <v>31.04</v>
          </cell>
          <cell r="G38">
            <v>3.048</v>
          </cell>
          <cell r="H38">
            <v>9000</v>
          </cell>
          <cell r="I38">
            <v>26</v>
          </cell>
          <cell r="J38">
            <v>2.9</v>
          </cell>
          <cell r="K38">
            <v>5.0999999999999996</v>
          </cell>
          <cell r="L38">
            <v>2</v>
          </cell>
          <cell r="M38">
            <v>7.032</v>
          </cell>
          <cell r="N38">
            <v>0.752</v>
          </cell>
          <cell r="O38" t="str">
            <v>&lt;30</v>
          </cell>
        </row>
      </sheetData>
      <sheetData sheetId="13">
        <row r="36">
          <cell r="B36">
            <v>21</v>
          </cell>
          <cell r="C36">
            <v>99.6</v>
          </cell>
          <cell r="D36">
            <v>78</v>
          </cell>
          <cell r="E36">
            <v>101.3</v>
          </cell>
          <cell r="F36">
            <v>31.2</v>
          </cell>
          <cell r="G36">
            <v>7.1040000000000001</v>
          </cell>
          <cell r="H36">
            <v>8000</v>
          </cell>
          <cell r="I36">
            <v>21</v>
          </cell>
          <cell r="J36">
            <v>3.3</v>
          </cell>
          <cell r="K36">
            <v>5.7</v>
          </cell>
          <cell r="L36">
            <v>2</v>
          </cell>
          <cell r="M36">
            <v>3.0720000000000001</v>
          </cell>
          <cell r="N36">
            <v>0.84799999999999998</v>
          </cell>
          <cell r="O36" t="str">
            <v>&lt;30</v>
          </cell>
        </row>
        <row r="37">
          <cell r="B37">
            <v>21</v>
          </cell>
          <cell r="C37">
            <v>99.6</v>
          </cell>
          <cell r="D37">
            <v>78</v>
          </cell>
          <cell r="E37">
            <v>101.3</v>
          </cell>
          <cell r="F37">
            <v>31.2</v>
          </cell>
          <cell r="G37">
            <v>7.1040000000000001</v>
          </cell>
          <cell r="H37">
            <v>8000</v>
          </cell>
          <cell r="I37">
            <v>21</v>
          </cell>
          <cell r="J37">
            <v>3.3</v>
          </cell>
          <cell r="K37">
            <v>5.7</v>
          </cell>
          <cell r="L37">
            <v>2</v>
          </cell>
          <cell r="M37">
            <v>3.0720000000000001</v>
          </cell>
          <cell r="N37">
            <v>0.84799999999999998</v>
          </cell>
          <cell r="O37" t="str">
            <v>&lt;30</v>
          </cell>
        </row>
        <row r="38">
          <cell r="B38">
            <v>21</v>
          </cell>
          <cell r="C38">
            <v>99.6</v>
          </cell>
          <cell r="D38">
            <v>78</v>
          </cell>
          <cell r="E38">
            <v>101.3</v>
          </cell>
          <cell r="F38">
            <v>31.2</v>
          </cell>
          <cell r="G38">
            <v>7.1040000000000001</v>
          </cell>
          <cell r="H38">
            <v>8000</v>
          </cell>
          <cell r="I38">
            <v>21</v>
          </cell>
          <cell r="J38">
            <v>3.3</v>
          </cell>
          <cell r="K38">
            <v>5.7</v>
          </cell>
          <cell r="L38">
            <v>2</v>
          </cell>
          <cell r="M38">
            <v>3.0720000000000001</v>
          </cell>
          <cell r="N38">
            <v>0.84799999999999998</v>
          </cell>
          <cell r="O38" t="str">
            <v>&lt;30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총괄"/>
      <sheetName val="용대리(구만동)"/>
      <sheetName val="2011. 1월"/>
      <sheetName val="2011. 2월"/>
      <sheetName val="2011. 3월"/>
      <sheetName val="2011. 4월"/>
      <sheetName val="2011. 5월"/>
      <sheetName val="2011. 6월"/>
      <sheetName val="2011. 7월"/>
      <sheetName val="2011. 8월"/>
      <sheetName val="2011. 9월"/>
      <sheetName val="2011. 10월"/>
      <sheetName val="2011. 11월"/>
      <sheetName val="2011. 12월"/>
    </sheetNames>
    <sheetDataSet>
      <sheetData sheetId="0">
        <row r="17">
          <cell r="B17">
            <v>19</v>
          </cell>
          <cell r="C17">
            <v>42.3</v>
          </cell>
          <cell r="D17">
            <v>52.8</v>
          </cell>
          <cell r="E17">
            <v>44</v>
          </cell>
          <cell r="F17">
            <v>19.536000000000001</v>
          </cell>
          <cell r="G17">
            <v>2.3759999999999999</v>
          </cell>
          <cell r="H17">
            <v>4000</v>
          </cell>
          <cell r="I17">
            <v>19</v>
          </cell>
          <cell r="J17">
            <v>2.2999999999999998</v>
          </cell>
          <cell r="K17">
            <v>4</v>
          </cell>
          <cell r="L17">
            <v>0.6</v>
          </cell>
          <cell r="M17">
            <v>3.8879999999999999</v>
          </cell>
          <cell r="N17">
            <v>0.22800000000000001</v>
          </cell>
        </row>
        <row r="18">
          <cell r="B18">
            <v>35</v>
          </cell>
          <cell r="C18">
            <v>105.6</v>
          </cell>
          <cell r="D18">
            <v>88.4</v>
          </cell>
          <cell r="E18">
            <v>96</v>
          </cell>
          <cell r="F18">
            <v>32.880000000000003</v>
          </cell>
          <cell r="G18">
            <v>3.8639999999999999</v>
          </cell>
          <cell r="H18">
            <v>50000</v>
          </cell>
          <cell r="I18">
            <v>35</v>
          </cell>
          <cell r="J18">
            <v>6.9</v>
          </cell>
          <cell r="K18">
            <v>9.9</v>
          </cell>
          <cell r="L18">
            <v>9.3000000000000007</v>
          </cell>
          <cell r="M18">
            <v>9.7680000000000007</v>
          </cell>
          <cell r="N18">
            <v>1.4159999999999999</v>
          </cell>
        </row>
        <row r="19">
          <cell r="B19">
            <v>25.583333333333332</v>
          </cell>
          <cell r="C19">
            <v>84.275000000000006</v>
          </cell>
          <cell r="D19">
            <v>70.36666666666666</v>
          </cell>
          <cell r="E19">
            <v>74.850000000000009</v>
          </cell>
          <cell r="F19">
            <v>26.478333333333335</v>
          </cell>
          <cell r="G19">
            <v>3.2193333333333332</v>
          </cell>
          <cell r="H19">
            <v>21000</v>
          </cell>
          <cell r="I19">
            <v>25.583333333333332</v>
          </cell>
          <cell r="J19">
            <v>3.5166666666666662</v>
          </cell>
          <cell r="K19">
            <v>5.8749999999999991</v>
          </cell>
          <cell r="L19">
            <v>3.0249999999999999</v>
          </cell>
          <cell r="M19">
            <v>5.8769999999999989</v>
          </cell>
          <cell r="N19">
            <v>0.70991666666666664</v>
          </cell>
        </row>
      </sheetData>
      <sheetData sheetId="1" refreshError="1"/>
      <sheetData sheetId="2">
        <row r="36">
          <cell r="B36">
            <v>30</v>
          </cell>
          <cell r="C36">
            <v>42.3</v>
          </cell>
          <cell r="D36">
            <v>52.8</v>
          </cell>
          <cell r="E36">
            <v>54</v>
          </cell>
          <cell r="F36">
            <v>27.12</v>
          </cell>
          <cell r="G36">
            <v>2.9039999999999999</v>
          </cell>
          <cell r="H36">
            <v>49500</v>
          </cell>
          <cell r="I36">
            <v>30</v>
          </cell>
          <cell r="J36">
            <v>5.7</v>
          </cell>
          <cell r="K36">
            <v>8.5</v>
          </cell>
          <cell r="L36">
            <v>6</v>
          </cell>
          <cell r="M36">
            <v>8.8800000000000008</v>
          </cell>
          <cell r="N36">
            <v>1.1279999999999999</v>
          </cell>
        </row>
        <row r="37">
          <cell r="B37">
            <v>30</v>
          </cell>
          <cell r="C37">
            <v>42.3</v>
          </cell>
          <cell r="D37">
            <v>52.8</v>
          </cell>
          <cell r="E37">
            <v>54</v>
          </cell>
          <cell r="F37">
            <v>27.12</v>
          </cell>
          <cell r="G37">
            <v>2.9039999999999999</v>
          </cell>
          <cell r="H37">
            <v>49500</v>
          </cell>
          <cell r="I37">
            <v>30</v>
          </cell>
          <cell r="J37">
            <v>5.7</v>
          </cell>
          <cell r="K37">
            <v>8.5</v>
          </cell>
          <cell r="L37">
            <v>6</v>
          </cell>
          <cell r="M37">
            <v>8.8800000000000008</v>
          </cell>
          <cell r="N37">
            <v>1.1279999999999999</v>
          </cell>
        </row>
        <row r="38">
          <cell r="B38">
            <v>30</v>
          </cell>
          <cell r="C38">
            <v>42.3</v>
          </cell>
          <cell r="D38">
            <v>52.8</v>
          </cell>
          <cell r="E38">
            <v>54</v>
          </cell>
          <cell r="F38">
            <v>27.12</v>
          </cell>
          <cell r="G38">
            <v>2.9039999999999999</v>
          </cell>
          <cell r="H38">
            <v>50000</v>
          </cell>
          <cell r="I38">
            <v>30</v>
          </cell>
          <cell r="J38">
            <v>5.7</v>
          </cell>
          <cell r="K38">
            <v>8.5</v>
          </cell>
          <cell r="L38">
            <v>6</v>
          </cell>
          <cell r="M38">
            <v>8.8800000000000008</v>
          </cell>
          <cell r="N38">
            <v>1.1279999999999999</v>
          </cell>
        </row>
      </sheetData>
      <sheetData sheetId="3">
        <row r="36">
          <cell r="B36">
            <v>34</v>
          </cell>
          <cell r="C36">
            <v>71.599999999999994</v>
          </cell>
          <cell r="D36">
            <v>59.8</v>
          </cell>
          <cell r="E36">
            <v>66</v>
          </cell>
          <cell r="F36">
            <v>26.28</v>
          </cell>
          <cell r="G36">
            <v>3.456</v>
          </cell>
          <cell r="H36">
            <v>42500</v>
          </cell>
          <cell r="I36">
            <v>34</v>
          </cell>
          <cell r="J36">
            <v>6.9</v>
          </cell>
          <cell r="K36">
            <v>9.9</v>
          </cell>
          <cell r="L36">
            <v>8</v>
          </cell>
          <cell r="M36">
            <v>9.3360000000000003</v>
          </cell>
          <cell r="N36">
            <v>1.1040000000000001</v>
          </cell>
        </row>
        <row r="37">
          <cell r="B37">
            <v>34</v>
          </cell>
          <cell r="C37">
            <v>71.599999999999994</v>
          </cell>
          <cell r="D37">
            <v>59.8</v>
          </cell>
          <cell r="E37">
            <v>66</v>
          </cell>
          <cell r="F37">
            <v>26.28</v>
          </cell>
          <cell r="G37">
            <v>3.456</v>
          </cell>
          <cell r="H37">
            <v>42500</v>
          </cell>
          <cell r="I37">
            <v>34</v>
          </cell>
          <cell r="J37">
            <v>6.9</v>
          </cell>
          <cell r="K37">
            <v>9.9</v>
          </cell>
          <cell r="L37">
            <v>8</v>
          </cell>
          <cell r="M37">
            <v>9.3360000000000003</v>
          </cell>
          <cell r="N37">
            <v>1.1040000000000001</v>
          </cell>
        </row>
        <row r="38">
          <cell r="B38">
            <v>34</v>
          </cell>
          <cell r="C38">
            <v>71.599999999999994</v>
          </cell>
          <cell r="D38">
            <v>59.8</v>
          </cell>
          <cell r="E38">
            <v>66</v>
          </cell>
          <cell r="F38">
            <v>26.28</v>
          </cell>
          <cell r="G38">
            <v>3.456</v>
          </cell>
          <cell r="H38">
            <v>43000</v>
          </cell>
          <cell r="I38">
            <v>34</v>
          </cell>
          <cell r="J38">
            <v>6.9</v>
          </cell>
          <cell r="K38">
            <v>9.9</v>
          </cell>
          <cell r="L38">
            <v>8</v>
          </cell>
          <cell r="M38">
            <v>9.3360000000000003</v>
          </cell>
          <cell r="N38">
            <v>1.1040000000000001</v>
          </cell>
        </row>
      </sheetData>
      <sheetData sheetId="4">
        <row r="36">
          <cell r="B36">
            <v>35</v>
          </cell>
          <cell r="C36">
            <v>80.7</v>
          </cell>
          <cell r="D36">
            <v>67.8</v>
          </cell>
          <cell r="E36">
            <v>60</v>
          </cell>
          <cell r="F36">
            <v>27.36</v>
          </cell>
          <cell r="G36">
            <v>3.8639999999999999</v>
          </cell>
          <cell r="H36">
            <v>42000</v>
          </cell>
          <cell r="I36">
            <v>35</v>
          </cell>
          <cell r="J36">
            <v>4.9000000000000004</v>
          </cell>
          <cell r="K36">
            <v>8.1999999999999993</v>
          </cell>
          <cell r="L36">
            <v>9.3000000000000007</v>
          </cell>
          <cell r="M36">
            <v>9.7680000000000007</v>
          </cell>
          <cell r="N36">
            <v>1.4159999999999999</v>
          </cell>
        </row>
        <row r="37">
          <cell r="B37">
            <v>35</v>
          </cell>
          <cell r="C37">
            <v>80.7</v>
          </cell>
          <cell r="D37">
            <v>67.8</v>
          </cell>
          <cell r="E37">
            <v>60</v>
          </cell>
          <cell r="F37">
            <v>27.36</v>
          </cell>
          <cell r="G37">
            <v>3.8639999999999999</v>
          </cell>
          <cell r="H37">
            <v>42000</v>
          </cell>
          <cell r="I37">
            <v>35</v>
          </cell>
          <cell r="J37">
            <v>4.9000000000000004</v>
          </cell>
          <cell r="K37">
            <v>8.1999999999999993</v>
          </cell>
          <cell r="L37">
            <v>9.3000000000000007</v>
          </cell>
          <cell r="M37">
            <v>9.7680000000000007</v>
          </cell>
          <cell r="N37">
            <v>1.4159999999999999</v>
          </cell>
        </row>
        <row r="38">
          <cell r="B38">
            <v>35</v>
          </cell>
          <cell r="C38">
            <v>80.7</v>
          </cell>
          <cell r="D38">
            <v>67.8</v>
          </cell>
          <cell r="E38">
            <v>60</v>
          </cell>
          <cell r="F38">
            <v>27.36</v>
          </cell>
          <cell r="G38">
            <v>3.8639999999999999</v>
          </cell>
          <cell r="H38">
            <v>42000</v>
          </cell>
          <cell r="I38">
            <v>35</v>
          </cell>
          <cell r="J38">
            <v>4.9000000000000004</v>
          </cell>
          <cell r="K38">
            <v>8.1999999999999993</v>
          </cell>
          <cell r="L38">
            <v>9.3000000000000007</v>
          </cell>
          <cell r="M38">
            <v>9.7680000000000007</v>
          </cell>
          <cell r="N38">
            <v>1.4159999999999999</v>
          </cell>
        </row>
      </sheetData>
      <sheetData sheetId="5">
        <row r="36">
          <cell r="B36">
            <v>26</v>
          </cell>
          <cell r="C36">
            <v>65.099999999999994</v>
          </cell>
          <cell r="D36">
            <v>53.7</v>
          </cell>
          <cell r="E36">
            <v>89</v>
          </cell>
          <cell r="F36">
            <v>23.6</v>
          </cell>
          <cell r="G36">
            <v>3.8159999999999998</v>
          </cell>
          <cell r="H36">
            <v>42500</v>
          </cell>
          <cell r="I36">
            <v>26</v>
          </cell>
          <cell r="J36">
            <v>3</v>
          </cell>
          <cell r="K36">
            <v>5.8</v>
          </cell>
          <cell r="L36">
            <v>5.6</v>
          </cell>
          <cell r="M36">
            <v>6.3360000000000003</v>
          </cell>
          <cell r="N36">
            <v>0.66</v>
          </cell>
        </row>
        <row r="37">
          <cell r="B37">
            <v>26</v>
          </cell>
          <cell r="C37">
            <v>65.099999999999994</v>
          </cell>
          <cell r="D37">
            <v>53.7</v>
          </cell>
          <cell r="E37">
            <v>89</v>
          </cell>
          <cell r="F37">
            <v>23.6</v>
          </cell>
          <cell r="G37">
            <v>3.8159999999999998</v>
          </cell>
          <cell r="H37">
            <v>42500</v>
          </cell>
          <cell r="I37">
            <v>26</v>
          </cell>
          <cell r="J37">
            <v>3</v>
          </cell>
          <cell r="K37">
            <v>5.8</v>
          </cell>
          <cell r="L37">
            <v>5.6</v>
          </cell>
          <cell r="M37">
            <v>6.3360000000000003</v>
          </cell>
          <cell r="N37">
            <v>0.66</v>
          </cell>
        </row>
        <row r="38">
          <cell r="B38">
            <v>26</v>
          </cell>
          <cell r="C38">
            <v>65.099999999999994</v>
          </cell>
          <cell r="D38">
            <v>53.7</v>
          </cell>
          <cell r="E38">
            <v>89</v>
          </cell>
          <cell r="F38">
            <v>23.6</v>
          </cell>
          <cell r="G38">
            <v>3.8159999999999998</v>
          </cell>
          <cell r="H38">
            <v>43000</v>
          </cell>
          <cell r="I38">
            <v>26</v>
          </cell>
          <cell r="J38">
            <v>3</v>
          </cell>
          <cell r="K38">
            <v>5.8</v>
          </cell>
          <cell r="L38">
            <v>5.6</v>
          </cell>
          <cell r="M38">
            <v>6.3360000000000003</v>
          </cell>
          <cell r="N38">
            <v>0.66</v>
          </cell>
        </row>
      </sheetData>
      <sheetData sheetId="6">
        <row r="36">
          <cell r="B36">
            <v>22</v>
          </cell>
          <cell r="C36">
            <v>93.6</v>
          </cell>
          <cell r="D36">
            <v>75</v>
          </cell>
          <cell r="E36">
            <v>80</v>
          </cell>
          <cell r="F36">
            <v>29.84</v>
          </cell>
          <cell r="G36">
            <v>3.8159999999999998</v>
          </cell>
          <cell r="H36">
            <v>4000</v>
          </cell>
          <cell r="I36">
            <v>22</v>
          </cell>
          <cell r="J36">
            <v>3.1</v>
          </cell>
          <cell r="K36">
            <v>5.4</v>
          </cell>
          <cell r="L36">
            <v>2</v>
          </cell>
          <cell r="M36">
            <v>5.16</v>
          </cell>
          <cell r="N36">
            <v>0.22800000000000001</v>
          </cell>
        </row>
        <row r="37">
          <cell r="B37">
            <v>22</v>
          </cell>
          <cell r="C37">
            <v>93.6</v>
          </cell>
          <cell r="D37">
            <v>75</v>
          </cell>
          <cell r="E37">
            <v>80</v>
          </cell>
          <cell r="F37">
            <v>29.84</v>
          </cell>
          <cell r="G37">
            <v>3.8159999999999998</v>
          </cell>
          <cell r="H37">
            <v>4000</v>
          </cell>
          <cell r="I37">
            <v>22</v>
          </cell>
          <cell r="J37">
            <v>3.1</v>
          </cell>
          <cell r="K37">
            <v>5.4</v>
          </cell>
          <cell r="L37">
            <v>2</v>
          </cell>
          <cell r="M37">
            <v>5.16</v>
          </cell>
          <cell r="N37">
            <v>0.22800000000000001</v>
          </cell>
        </row>
        <row r="38">
          <cell r="B38">
            <v>22</v>
          </cell>
          <cell r="C38">
            <v>93.6</v>
          </cell>
          <cell r="D38">
            <v>75</v>
          </cell>
          <cell r="E38">
            <v>80</v>
          </cell>
          <cell r="F38">
            <v>29.84</v>
          </cell>
          <cell r="G38">
            <v>3.8159999999999998</v>
          </cell>
          <cell r="H38">
            <v>4000</v>
          </cell>
          <cell r="I38">
            <v>22</v>
          </cell>
          <cell r="J38">
            <v>3.1</v>
          </cell>
          <cell r="K38">
            <v>5.4</v>
          </cell>
          <cell r="L38">
            <v>2</v>
          </cell>
          <cell r="M38">
            <v>5.16</v>
          </cell>
          <cell r="N38">
            <v>0.22800000000000001</v>
          </cell>
        </row>
      </sheetData>
      <sheetData sheetId="7">
        <row r="36">
          <cell r="B36">
            <v>23</v>
          </cell>
          <cell r="C36">
            <v>96.8</v>
          </cell>
          <cell r="D36">
            <v>80.3</v>
          </cell>
          <cell r="E36">
            <v>81</v>
          </cell>
          <cell r="F36">
            <v>30.24</v>
          </cell>
          <cell r="G36">
            <v>3.8639999999999999</v>
          </cell>
          <cell r="H36">
            <v>9000</v>
          </cell>
          <cell r="I36">
            <v>23</v>
          </cell>
          <cell r="J36">
            <v>3.1</v>
          </cell>
          <cell r="K36">
            <v>5.4</v>
          </cell>
          <cell r="L36">
            <v>1.2</v>
          </cell>
          <cell r="M36">
            <v>4.968</v>
          </cell>
          <cell r="N36">
            <v>0.48</v>
          </cell>
        </row>
        <row r="37">
          <cell r="B37">
            <v>23</v>
          </cell>
          <cell r="C37">
            <v>96.8</v>
          </cell>
          <cell r="D37">
            <v>80.3</v>
          </cell>
          <cell r="E37">
            <v>81</v>
          </cell>
          <cell r="F37">
            <v>30.24</v>
          </cell>
          <cell r="G37">
            <v>3.8639999999999999</v>
          </cell>
          <cell r="H37">
            <v>9000</v>
          </cell>
          <cell r="I37">
            <v>23</v>
          </cell>
          <cell r="J37">
            <v>3.1</v>
          </cell>
          <cell r="K37">
            <v>5.4</v>
          </cell>
          <cell r="L37">
            <v>1.2</v>
          </cell>
          <cell r="M37">
            <v>4.968</v>
          </cell>
          <cell r="N37">
            <v>0.48</v>
          </cell>
        </row>
        <row r="38">
          <cell r="B38">
            <v>23</v>
          </cell>
          <cell r="C38">
            <v>96.8</v>
          </cell>
          <cell r="D38">
            <v>80.3</v>
          </cell>
          <cell r="E38">
            <v>81</v>
          </cell>
          <cell r="F38">
            <v>30.24</v>
          </cell>
          <cell r="G38">
            <v>3.8639999999999999</v>
          </cell>
          <cell r="H38">
            <v>9000</v>
          </cell>
          <cell r="I38">
            <v>23</v>
          </cell>
          <cell r="J38">
            <v>3.1</v>
          </cell>
          <cell r="K38">
            <v>5.4</v>
          </cell>
          <cell r="L38">
            <v>1.2</v>
          </cell>
          <cell r="M38">
            <v>4.968</v>
          </cell>
          <cell r="N38">
            <v>0.48</v>
          </cell>
        </row>
      </sheetData>
      <sheetData sheetId="8">
        <row r="36">
          <cell r="B36">
            <v>27</v>
          </cell>
          <cell r="C36">
            <v>82.4</v>
          </cell>
          <cell r="D36">
            <v>68</v>
          </cell>
          <cell r="E36">
            <v>44</v>
          </cell>
          <cell r="F36">
            <v>19.536000000000001</v>
          </cell>
          <cell r="G36">
            <v>2.5920000000000001</v>
          </cell>
          <cell r="H36">
            <v>9500</v>
          </cell>
          <cell r="I36">
            <v>27</v>
          </cell>
          <cell r="J36">
            <v>3</v>
          </cell>
          <cell r="K36">
            <v>5.3</v>
          </cell>
          <cell r="L36">
            <v>0.6</v>
          </cell>
          <cell r="M36">
            <v>4.8239999999999998</v>
          </cell>
          <cell r="N36">
            <v>0.45600000000000002</v>
          </cell>
        </row>
        <row r="37">
          <cell r="B37">
            <v>27</v>
          </cell>
          <cell r="C37">
            <v>82.4</v>
          </cell>
          <cell r="D37">
            <v>68</v>
          </cell>
          <cell r="E37">
            <v>44</v>
          </cell>
          <cell r="F37">
            <v>19.536000000000001</v>
          </cell>
          <cell r="G37">
            <v>2.5920000000000001</v>
          </cell>
          <cell r="H37">
            <v>9500</v>
          </cell>
          <cell r="I37">
            <v>27</v>
          </cell>
          <cell r="J37">
            <v>3</v>
          </cell>
          <cell r="K37">
            <v>5.3</v>
          </cell>
          <cell r="L37">
            <v>0.6</v>
          </cell>
          <cell r="M37">
            <v>4.8239999999999998</v>
          </cell>
          <cell r="N37">
            <v>0.45600000000000002</v>
          </cell>
        </row>
        <row r="38">
          <cell r="B38">
            <v>27</v>
          </cell>
          <cell r="C38">
            <v>82.4</v>
          </cell>
          <cell r="D38">
            <v>68</v>
          </cell>
          <cell r="E38">
            <v>44</v>
          </cell>
          <cell r="F38">
            <v>19.536000000000001</v>
          </cell>
          <cell r="G38">
            <v>2.5920000000000001</v>
          </cell>
          <cell r="H38">
            <v>10000</v>
          </cell>
          <cell r="I38">
            <v>27</v>
          </cell>
          <cell r="J38">
            <v>3</v>
          </cell>
          <cell r="K38">
            <v>5.3</v>
          </cell>
          <cell r="L38">
            <v>0.6</v>
          </cell>
          <cell r="M38">
            <v>4.8239999999999998</v>
          </cell>
          <cell r="N38">
            <v>0.45600000000000002</v>
          </cell>
        </row>
      </sheetData>
      <sheetData sheetId="9">
        <row r="36">
          <cell r="B36">
            <v>22</v>
          </cell>
          <cell r="C36">
            <v>92.1</v>
          </cell>
          <cell r="D36">
            <v>76.2</v>
          </cell>
          <cell r="E36">
            <v>70</v>
          </cell>
          <cell r="F36">
            <v>20.303999999999998</v>
          </cell>
          <cell r="G36">
            <v>2.7839999999999998</v>
          </cell>
          <cell r="H36">
            <v>9000</v>
          </cell>
          <cell r="I36">
            <v>22</v>
          </cell>
          <cell r="J36">
            <v>3</v>
          </cell>
          <cell r="K36">
            <v>5.2</v>
          </cell>
          <cell r="L36">
            <v>0.8</v>
          </cell>
          <cell r="M36">
            <v>4.4400000000000004</v>
          </cell>
          <cell r="N36">
            <v>0.53800000000000003</v>
          </cell>
          <cell r="O36" t="str">
            <v>&lt;30</v>
          </cell>
        </row>
        <row r="37">
          <cell r="B37">
            <v>22</v>
          </cell>
          <cell r="C37">
            <v>92.1</v>
          </cell>
          <cell r="D37">
            <v>76.2</v>
          </cell>
          <cell r="E37">
            <v>70</v>
          </cell>
          <cell r="F37">
            <v>20.303999999999998</v>
          </cell>
          <cell r="G37">
            <v>2.7839999999999998</v>
          </cell>
          <cell r="H37">
            <v>9000</v>
          </cell>
          <cell r="I37">
            <v>22</v>
          </cell>
          <cell r="J37">
            <v>3</v>
          </cell>
          <cell r="K37">
            <v>5.2</v>
          </cell>
          <cell r="L37">
            <v>0.8</v>
          </cell>
          <cell r="M37">
            <v>4.4400000000000004</v>
          </cell>
          <cell r="N37">
            <v>0.53800000000000003</v>
          </cell>
          <cell r="O37" t="str">
            <v>&lt;30</v>
          </cell>
        </row>
        <row r="38">
          <cell r="B38">
            <v>22</v>
          </cell>
          <cell r="C38">
            <v>92.1</v>
          </cell>
          <cell r="D38">
            <v>76.2</v>
          </cell>
          <cell r="E38">
            <v>70</v>
          </cell>
          <cell r="F38">
            <v>20.303999999999998</v>
          </cell>
          <cell r="G38">
            <v>2.7839999999999998</v>
          </cell>
          <cell r="H38">
            <v>9000</v>
          </cell>
          <cell r="I38">
            <v>22</v>
          </cell>
          <cell r="J38">
            <v>3</v>
          </cell>
          <cell r="K38">
            <v>5.2</v>
          </cell>
          <cell r="L38">
            <v>0.8</v>
          </cell>
          <cell r="M38">
            <v>4.4400000000000004</v>
          </cell>
          <cell r="N38">
            <v>0.53800000000000003</v>
          </cell>
          <cell r="O38" t="str">
            <v>&lt;30</v>
          </cell>
        </row>
      </sheetData>
      <sheetData sheetId="10">
        <row r="36">
          <cell r="B36">
            <v>25</v>
          </cell>
          <cell r="C36">
            <v>92.1</v>
          </cell>
          <cell r="D36">
            <v>75.8</v>
          </cell>
          <cell r="E36">
            <v>84</v>
          </cell>
          <cell r="F36">
            <v>20.76</v>
          </cell>
          <cell r="G36">
            <v>2.3759999999999999</v>
          </cell>
          <cell r="H36">
            <v>9000</v>
          </cell>
          <cell r="I36">
            <v>25</v>
          </cell>
          <cell r="J36">
            <v>2.6</v>
          </cell>
          <cell r="K36">
            <v>4.5999999999999996</v>
          </cell>
          <cell r="L36">
            <v>0.6</v>
          </cell>
          <cell r="M36">
            <v>4.4279999999999999</v>
          </cell>
          <cell r="N36">
            <v>0.624</v>
          </cell>
          <cell r="O36" t="str">
            <v>&lt;30</v>
          </cell>
        </row>
        <row r="37">
          <cell r="B37">
            <v>25</v>
          </cell>
          <cell r="C37">
            <v>92.1</v>
          </cell>
          <cell r="D37">
            <v>75.8</v>
          </cell>
          <cell r="E37">
            <v>84</v>
          </cell>
          <cell r="F37">
            <v>20.76</v>
          </cell>
          <cell r="G37">
            <v>2.3759999999999999</v>
          </cell>
          <cell r="H37">
            <v>9000</v>
          </cell>
          <cell r="I37">
            <v>25</v>
          </cell>
          <cell r="J37">
            <v>2.6</v>
          </cell>
          <cell r="K37">
            <v>4.5999999999999996</v>
          </cell>
          <cell r="L37">
            <v>0.6</v>
          </cell>
          <cell r="M37">
            <v>4.4279999999999999</v>
          </cell>
          <cell r="N37">
            <v>0.624</v>
          </cell>
          <cell r="O37" t="str">
            <v>&lt;30</v>
          </cell>
        </row>
        <row r="38">
          <cell r="B38">
            <v>25</v>
          </cell>
          <cell r="C38">
            <v>92.1</v>
          </cell>
          <cell r="D38">
            <v>75.8</v>
          </cell>
          <cell r="E38">
            <v>84</v>
          </cell>
          <cell r="F38">
            <v>20.76</v>
          </cell>
          <cell r="G38">
            <v>2.3759999999999999</v>
          </cell>
          <cell r="H38">
            <v>9000</v>
          </cell>
          <cell r="I38">
            <v>25</v>
          </cell>
          <cell r="J38">
            <v>2.6</v>
          </cell>
          <cell r="K38">
            <v>4.5999999999999996</v>
          </cell>
          <cell r="L38">
            <v>0.6</v>
          </cell>
          <cell r="M38">
            <v>4.4279999999999999</v>
          </cell>
          <cell r="N38">
            <v>0.624</v>
          </cell>
          <cell r="O38" t="str">
            <v>&lt;30</v>
          </cell>
        </row>
      </sheetData>
      <sheetData sheetId="11">
        <row r="36">
          <cell r="B36">
            <v>21</v>
          </cell>
          <cell r="C36">
            <v>97.8</v>
          </cell>
          <cell r="D36">
            <v>71.2</v>
          </cell>
          <cell r="E36">
            <v>93</v>
          </cell>
          <cell r="F36">
            <v>28.98</v>
          </cell>
          <cell r="G36">
            <v>2.88</v>
          </cell>
          <cell r="H36">
            <v>9500</v>
          </cell>
          <cell r="I36">
            <v>21</v>
          </cell>
          <cell r="J36">
            <v>2.2999999999999998</v>
          </cell>
          <cell r="K36">
            <v>4</v>
          </cell>
          <cell r="L36">
            <v>0.6</v>
          </cell>
          <cell r="M36">
            <v>3.8879999999999999</v>
          </cell>
          <cell r="N36">
            <v>0.63200000000000001</v>
          </cell>
          <cell r="O36" t="str">
            <v>&lt;30</v>
          </cell>
        </row>
        <row r="37">
          <cell r="B37">
            <v>21</v>
          </cell>
          <cell r="C37">
            <v>97.8</v>
          </cell>
          <cell r="D37">
            <v>71.2</v>
          </cell>
          <cell r="E37">
            <v>93</v>
          </cell>
          <cell r="F37">
            <v>28.98</v>
          </cell>
          <cell r="G37">
            <v>2.88</v>
          </cell>
          <cell r="H37">
            <v>9500</v>
          </cell>
          <cell r="I37">
            <v>21</v>
          </cell>
          <cell r="J37">
            <v>2.2999999999999998</v>
          </cell>
          <cell r="K37">
            <v>4</v>
          </cell>
          <cell r="L37">
            <v>0.6</v>
          </cell>
          <cell r="M37">
            <v>3.8879999999999999</v>
          </cell>
          <cell r="N37">
            <v>0.63200000000000001</v>
          </cell>
          <cell r="O37" t="str">
            <v>&lt;30</v>
          </cell>
        </row>
        <row r="38">
          <cell r="B38">
            <v>21</v>
          </cell>
          <cell r="C38">
            <v>97.8</v>
          </cell>
          <cell r="D38">
            <v>71.2</v>
          </cell>
          <cell r="E38">
            <v>93</v>
          </cell>
          <cell r="F38">
            <v>28.98</v>
          </cell>
          <cell r="G38">
            <v>2.88</v>
          </cell>
          <cell r="H38">
            <v>10000</v>
          </cell>
          <cell r="I38">
            <v>21</v>
          </cell>
          <cell r="J38">
            <v>2.2999999999999998</v>
          </cell>
          <cell r="K38">
            <v>4</v>
          </cell>
          <cell r="L38">
            <v>0.6</v>
          </cell>
          <cell r="M38">
            <v>3.8879999999999999</v>
          </cell>
          <cell r="N38">
            <v>0.63200000000000001</v>
          </cell>
          <cell r="O38" t="str">
            <v>&lt;30</v>
          </cell>
        </row>
      </sheetData>
      <sheetData sheetId="12">
        <row r="36">
          <cell r="B36">
            <v>23</v>
          </cell>
          <cell r="C36">
            <v>91.2</v>
          </cell>
          <cell r="D36">
            <v>75.400000000000006</v>
          </cell>
          <cell r="E36">
            <v>81.2</v>
          </cell>
          <cell r="F36">
            <v>32.880000000000003</v>
          </cell>
          <cell r="G36">
            <v>3.1440000000000001</v>
          </cell>
          <cell r="H36">
            <v>9000</v>
          </cell>
          <cell r="I36">
            <v>23</v>
          </cell>
          <cell r="J36">
            <v>2.2999999999999998</v>
          </cell>
          <cell r="K36">
            <v>4.0999999999999996</v>
          </cell>
          <cell r="L36">
            <v>0.8</v>
          </cell>
          <cell r="M36">
            <v>4.1520000000000001</v>
          </cell>
          <cell r="N36">
            <v>0.629</v>
          </cell>
          <cell r="O36" t="str">
            <v>&lt;30</v>
          </cell>
        </row>
        <row r="37">
          <cell r="B37">
            <v>23</v>
          </cell>
          <cell r="C37">
            <v>91.2</v>
          </cell>
          <cell r="D37">
            <v>75.400000000000006</v>
          </cell>
          <cell r="E37">
            <v>81.2</v>
          </cell>
          <cell r="F37">
            <v>32.880000000000003</v>
          </cell>
          <cell r="G37">
            <v>3.1440000000000001</v>
          </cell>
          <cell r="H37">
            <v>9000</v>
          </cell>
          <cell r="I37">
            <v>23</v>
          </cell>
          <cell r="J37">
            <v>2.2999999999999998</v>
          </cell>
          <cell r="K37">
            <v>4.0999999999999996</v>
          </cell>
          <cell r="L37">
            <v>0.8</v>
          </cell>
          <cell r="M37">
            <v>4.1520000000000001</v>
          </cell>
          <cell r="N37">
            <v>0.629</v>
          </cell>
          <cell r="O37" t="str">
            <v>&lt;30</v>
          </cell>
        </row>
        <row r="38">
          <cell r="B38">
            <v>23</v>
          </cell>
          <cell r="C38">
            <v>91.2</v>
          </cell>
          <cell r="D38">
            <v>75.400000000000006</v>
          </cell>
          <cell r="E38">
            <v>81.2</v>
          </cell>
          <cell r="F38">
            <v>32.880000000000003</v>
          </cell>
          <cell r="G38">
            <v>3.1440000000000001</v>
          </cell>
          <cell r="H38">
            <v>9000</v>
          </cell>
          <cell r="I38">
            <v>23</v>
          </cell>
          <cell r="J38">
            <v>2.2999999999999998</v>
          </cell>
          <cell r="K38">
            <v>4.0999999999999996</v>
          </cell>
          <cell r="L38">
            <v>0.8</v>
          </cell>
          <cell r="M38">
            <v>4.1520000000000001</v>
          </cell>
          <cell r="N38">
            <v>0.629</v>
          </cell>
          <cell r="O38" t="str">
            <v>&lt;30</v>
          </cell>
        </row>
      </sheetData>
      <sheetData sheetId="13">
        <row r="36">
          <cell r="B36">
            <v>19</v>
          </cell>
          <cell r="C36">
            <v>105.6</v>
          </cell>
          <cell r="D36">
            <v>88.4</v>
          </cell>
          <cell r="E36">
            <v>96</v>
          </cell>
          <cell r="F36">
            <v>30.84</v>
          </cell>
          <cell r="G36">
            <v>3.1360000000000001</v>
          </cell>
          <cell r="H36">
            <v>8000</v>
          </cell>
          <cell r="I36">
            <v>19</v>
          </cell>
          <cell r="J36">
            <v>2.2999999999999998</v>
          </cell>
          <cell r="K36">
            <v>4.0999999999999996</v>
          </cell>
          <cell r="L36">
            <v>0.8</v>
          </cell>
          <cell r="M36">
            <v>4.3440000000000003</v>
          </cell>
          <cell r="N36">
            <v>0.624</v>
          </cell>
          <cell r="O36" t="str">
            <v>&lt;30</v>
          </cell>
        </row>
        <row r="37">
          <cell r="B37">
            <v>19</v>
          </cell>
          <cell r="C37">
            <v>105.6</v>
          </cell>
          <cell r="D37">
            <v>88.4</v>
          </cell>
          <cell r="E37">
            <v>96</v>
          </cell>
          <cell r="F37">
            <v>30.84</v>
          </cell>
          <cell r="G37">
            <v>3.1360000000000001</v>
          </cell>
          <cell r="H37">
            <v>8000</v>
          </cell>
          <cell r="I37">
            <v>19</v>
          </cell>
          <cell r="J37">
            <v>2.2999999999999998</v>
          </cell>
          <cell r="K37">
            <v>4.0999999999999996</v>
          </cell>
          <cell r="L37">
            <v>0.8</v>
          </cell>
          <cell r="M37">
            <v>4.3440000000000003</v>
          </cell>
          <cell r="N37">
            <v>0.624</v>
          </cell>
          <cell r="O37" t="str">
            <v>&lt;30</v>
          </cell>
        </row>
        <row r="38">
          <cell r="B38">
            <v>19</v>
          </cell>
          <cell r="C38">
            <v>105.6</v>
          </cell>
          <cell r="D38">
            <v>88.4</v>
          </cell>
          <cell r="E38">
            <v>96</v>
          </cell>
          <cell r="F38">
            <v>30.84</v>
          </cell>
          <cell r="G38">
            <v>3.1360000000000001</v>
          </cell>
          <cell r="H38">
            <v>8000</v>
          </cell>
          <cell r="I38">
            <v>19</v>
          </cell>
          <cell r="J38">
            <v>2.2999999999999998</v>
          </cell>
          <cell r="K38">
            <v>4.0999999999999996</v>
          </cell>
          <cell r="L38">
            <v>0.8</v>
          </cell>
          <cell r="M38">
            <v>4.3440000000000003</v>
          </cell>
          <cell r="N38">
            <v>0.624</v>
          </cell>
          <cell r="O38" t="str">
            <v>&lt;30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총괄"/>
      <sheetName val="관대리"/>
      <sheetName val="2011. 1월"/>
      <sheetName val="2011. 2월"/>
      <sheetName val="2011. 3월"/>
      <sheetName val="2011. 4월"/>
      <sheetName val="2011. 5월"/>
      <sheetName val="2011. 6월"/>
      <sheetName val="2011. 7월"/>
      <sheetName val="2011. 8월"/>
      <sheetName val="2011. 9월"/>
      <sheetName val="2011. 10월"/>
      <sheetName val="2011. 11월"/>
      <sheetName val="2011. 12월"/>
    </sheetNames>
    <sheetDataSet>
      <sheetData sheetId="0">
        <row r="17">
          <cell r="B17">
            <v>14</v>
          </cell>
          <cell r="C17">
            <v>61.5</v>
          </cell>
          <cell r="D17">
            <v>42.9</v>
          </cell>
          <cell r="E17">
            <v>48</v>
          </cell>
          <cell r="F17">
            <v>21</v>
          </cell>
          <cell r="G17">
            <v>2.7519999999999998</v>
          </cell>
          <cell r="H17">
            <v>30000</v>
          </cell>
          <cell r="I17">
            <v>14</v>
          </cell>
          <cell r="J17">
            <v>2.9</v>
          </cell>
          <cell r="K17">
            <v>5.0999999999999996</v>
          </cell>
          <cell r="L17">
            <v>2.8</v>
          </cell>
          <cell r="M17">
            <v>4.056</v>
          </cell>
          <cell r="N17">
            <v>0.47499999999999998</v>
          </cell>
        </row>
        <row r="18">
          <cell r="B18">
            <v>26</v>
          </cell>
          <cell r="C18">
            <v>108</v>
          </cell>
          <cell r="D18">
            <v>89.6</v>
          </cell>
          <cell r="E18">
            <v>100</v>
          </cell>
          <cell r="F18">
            <v>32.28</v>
          </cell>
          <cell r="G18">
            <v>3.8639999999999999</v>
          </cell>
          <cell r="H18">
            <v>36000</v>
          </cell>
          <cell r="I18">
            <v>26</v>
          </cell>
          <cell r="J18">
            <v>5.9</v>
          </cell>
          <cell r="K18">
            <v>9.9</v>
          </cell>
          <cell r="L18">
            <v>8.3000000000000007</v>
          </cell>
          <cell r="M18">
            <v>6.84</v>
          </cell>
          <cell r="N18">
            <v>1.5840000000000001</v>
          </cell>
        </row>
        <row r="19">
          <cell r="B19">
            <v>20.333333333333332</v>
          </cell>
          <cell r="C19">
            <v>84.608333333333334</v>
          </cell>
          <cell r="D19">
            <v>69.025000000000006</v>
          </cell>
          <cell r="E19">
            <v>76.141666666666666</v>
          </cell>
          <cell r="F19">
            <v>28.062333333333331</v>
          </cell>
          <cell r="G19">
            <v>3.2526666666666664</v>
          </cell>
          <cell r="H19">
            <v>33000</v>
          </cell>
          <cell r="I19">
            <v>20.333333333333332</v>
          </cell>
          <cell r="J19">
            <v>3.6500000000000004</v>
          </cell>
          <cell r="K19">
            <v>6.0916666666666659</v>
          </cell>
          <cell r="L19">
            <v>5.0333333333333332</v>
          </cell>
          <cell r="M19">
            <v>4.9629999999999992</v>
          </cell>
          <cell r="N19">
            <v>0.81141666666666656</v>
          </cell>
        </row>
      </sheetData>
      <sheetData sheetId="1" refreshError="1"/>
      <sheetData sheetId="2">
        <row r="36">
          <cell r="B36">
            <v>14</v>
          </cell>
          <cell r="C36">
            <v>67.599999999999994</v>
          </cell>
          <cell r="D36">
            <v>42.9</v>
          </cell>
          <cell r="E36">
            <v>48</v>
          </cell>
          <cell r="F36">
            <v>21</v>
          </cell>
          <cell r="G36">
            <v>2.7839999999999998</v>
          </cell>
          <cell r="H36">
            <v>34000</v>
          </cell>
          <cell r="I36">
            <v>14</v>
          </cell>
          <cell r="J36">
            <v>4.5</v>
          </cell>
          <cell r="K36">
            <v>6.8</v>
          </cell>
          <cell r="L36">
            <v>2.8</v>
          </cell>
          <cell r="M36">
            <v>5.6879999999999997</v>
          </cell>
          <cell r="N36">
            <v>1.5840000000000001</v>
          </cell>
        </row>
        <row r="37">
          <cell r="B37">
            <v>14</v>
          </cell>
          <cell r="C37">
            <v>67.599999999999994</v>
          </cell>
          <cell r="D37">
            <v>42.9</v>
          </cell>
          <cell r="E37">
            <v>48</v>
          </cell>
          <cell r="F37">
            <v>21</v>
          </cell>
          <cell r="G37">
            <v>2.7839999999999998</v>
          </cell>
          <cell r="H37">
            <v>34000</v>
          </cell>
          <cell r="I37">
            <v>14</v>
          </cell>
          <cell r="J37">
            <v>4.5</v>
          </cell>
          <cell r="K37">
            <v>6.8</v>
          </cell>
          <cell r="L37">
            <v>2.8</v>
          </cell>
          <cell r="M37">
            <v>5.6879999999999997</v>
          </cell>
          <cell r="N37">
            <v>1.5840000000000001</v>
          </cell>
        </row>
        <row r="38">
          <cell r="B38">
            <v>14</v>
          </cell>
          <cell r="C38">
            <v>67.599999999999994</v>
          </cell>
          <cell r="D38">
            <v>42.9</v>
          </cell>
          <cell r="E38">
            <v>48</v>
          </cell>
          <cell r="F38">
            <v>21</v>
          </cell>
          <cell r="G38">
            <v>2.7839999999999998</v>
          </cell>
          <cell r="H38">
            <v>34000</v>
          </cell>
          <cell r="I38">
            <v>14</v>
          </cell>
          <cell r="J38">
            <v>4.5</v>
          </cell>
          <cell r="K38">
            <v>6.8</v>
          </cell>
          <cell r="L38">
            <v>2.8</v>
          </cell>
          <cell r="M38">
            <v>5.6879999999999997</v>
          </cell>
          <cell r="N38">
            <v>1.5840000000000001</v>
          </cell>
        </row>
      </sheetData>
      <sheetData sheetId="3">
        <row r="36">
          <cell r="B36">
            <v>19</v>
          </cell>
          <cell r="C36">
            <v>61.5</v>
          </cell>
          <cell r="D36">
            <v>50.4</v>
          </cell>
          <cell r="E36">
            <v>61</v>
          </cell>
          <cell r="F36">
            <v>26.28</v>
          </cell>
          <cell r="G36">
            <v>3.4319999999999999</v>
          </cell>
          <cell r="H36">
            <v>32000</v>
          </cell>
          <cell r="I36">
            <v>19</v>
          </cell>
          <cell r="J36">
            <v>5.8</v>
          </cell>
          <cell r="K36">
            <v>8.6</v>
          </cell>
          <cell r="L36">
            <v>6.7</v>
          </cell>
          <cell r="M36">
            <v>6.3840000000000003</v>
          </cell>
          <cell r="N36">
            <v>1.1279999999999999</v>
          </cell>
        </row>
        <row r="37">
          <cell r="B37">
            <v>19</v>
          </cell>
          <cell r="C37">
            <v>61.5</v>
          </cell>
          <cell r="D37">
            <v>50.4</v>
          </cell>
          <cell r="E37">
            <v>61</v>
          </cell>
          <cell r="F37">
            <v>26.28</v>
          </cell>
          <cell r="G37">
            <v>3.4319999999999999</v>
          </cell>
          <cell r="H37">
            <v>32000</v>
          </cell>
          <cell r="I37">
            <v>19</v>
          </cell>
          <cell r="J37">
            <v>5.8</v>
          </cell>
          <cell r="K37">
            <v>8.6</v>
          </cell>
          <cell r="L37">
            <v>6.7</v>
          </cell>
          <cell r="M37">
            <v>6.3840000000000003</v>
          </cell>
          <cell r="N37">
            <v>1.1279999999999999</v>
          </cell>
        </row>
        <row r="38">
          <cell r="B38">
            <v>19</v>
          </cell>
          <cell r="C38">
            <v>61.5</v>
          </cell>
          <cell r="D38">
            <v>50.4</v>
          </cell>
          <cell r="E38">
            <v>61</v>
          </cell>
          <cell r="F38">
            <v>26.28</v>
          </cell>
          <cell r="G38">
            <v>3.4319999999999999</v>
          </cell>
          <cell r="H38">
            <v>32000</v>
          </cell>
          <cell r="I38">
            <v>19</v>
          </cell>
          <cell r="J38">
            <v>5.8</v>
          </cell>
          <cell r="K38">
            <v>8.6</v>
          </cell>
          <cell r="L38">
            <v>6.7</v>
          </cell>
          <cell r="M38">
            <v>6.3840000000000003</v>
          </cell>
          <cell r="N38">
            <v>1.1279999999999999</v>
          </cell>
        </row>
      </sheetData>
      <sheetData sheetId="4">
        <row r="36">
          <cell r="B36">
            <v>20</v>
          </cell>
          <cell r="C36">
            <v>65.599999999999994</v>
          </cell>
          <cell r="D36">
            <v>54.6</v>
          </cell>
          <cell r="E36">
            <v>70</v>
          </cell>
          <cell r="F36">
            <v>27.24</v>
          </cell>
          <cell r="G36">
            <v>3.8639999999999999</v>
          </cell>
          <cell r="H36">
            <v>35500</v>
          </cell>
          <cell r="I36">
            <v>20</v>
          </cell>
          <cell r="J36">
            <v>5.9</v>
          </cell>
          <cell r="K36">
            <v>9.9</v>
          </cell>
          <cell r="L36">
            <v>8.3000000000000007</v>
          </cell>
          <cell r="M36">
            <v>6.84</v>
          </cell>
          <cell r="N36">
            <v>1.056</v>
          </cell>
        </row>
        <row r="37">
          <cell r="B37">
            <v>20</v>
          </cell>
          <cell r="C37">
            <v>65.599999999999994</v>
          </cell>
          <cell r="D37">
            <v>54.6</v>
          </cell>
          <cell r="E37">
            <v>70</v>
          </cell>
          <cell r="F37">
            <v>27.24</v>
          </cell>
          <cell r="G37">
            <v>3.8639999999999999</v>
          </cell>
          <cell r="H37">
            <v>35500</v>
          </cell>
          <cell r="I37">
            <v>20</v>
          </cell>
          <cell r="J37">
            <v>5.9</v>
          </cell>
          <cell r="K37">
            <v>9.9</v>
          </cell>
          <cell r="L37">
            <v>8.3000000000000007</v>
          </cell>
          <cell r="M37">
            <v>6.84</v>
          </cell>
          <cell r="N37">
            <v>1.056</v>
          </cell>
        </row>
        <row r="38">
          <cell r="B38">
            <v>20</v>
          </cell>
          <cell r="C38">
            <v>65.599999999999994</v>
          </cell>
          <cell r="D38">
            <v>54.6</v>
          </cell>
          <cell r="E38">
            <v>70</v>
          </cell>
          <cell r="F38">
            <v>27.24</v>
          </cell>
          <cell r="G38">
            <v>3.8639999999999999</v>
          </cell>
          <cell r="H38">
            <v>36000</v>
          </cell>
          <cell r="I38">
            <v>20</v>
          </cell>
          <cell r="J38">
            <v>5.9</v>
          </cell>
          <cell r="K38">
            <v>9.9</v>
          </cell>
          <cell r="L38">
            <v>8.3000000000000007</v>
          </cell>
          <cell r="M38">
            <v>6.84</v>
          </cell>
          <cell r="N38">
            <v>1.056</v>
          </cell>
        </row>
      </sheetData>
      <sheetData sheetId="5">
        <row r="36">
          <cell r="B36">
            <v>22</v>
          </cell>
          <cell r="C36">
            <v>63.6</v>
          </cell>
          <cell r="D36">
            <v>51.4</v>
          </cell>
          <cell r="E36">
            <v>64</v>
          </cell>
          <cell r="F36">
            <v>27.84</v>
          </cell>
          <cell r="G36">
            <v>3.4079999999999999</v>
          </cell>
          <cell r="H36">
            <v>35500</v>
          </cell>
          <cell r="I36">
            <v>22</v>
          </cell>
          <cell r="J36">
            <v>3.4</v>
          </cell>
          <cell r="K36">
            <v>5.6</v>
          </cell>
          <cell r="L36">
            <v>5.6</v>
          </cell>
          <cell r="M36">
            <v>6.024</v>
          </cell>
          <cell r="N36">
            <v>0.72</v>
          </cell>
        </row>
        <row r="37">
          <cell r="B37">
            <v>22</v>
          </cell>
          <cell r="C37">
            <v>63.6</v>
          </cell>
          <cell r="D37">
            <v>51.4</v>
          </cell>
          <cell r="E37">
            <v>64</v>
          </cell>
          <cell r="F37">
            <v>27.84</v>
          </cell>
          <cell r="G37">
            <v>3.4079999999999999</v>
          </cell>
          <cell r="H37">
            <v>35500</v>
          </cell>
          <cell r="I37">
            <v>22</v>
          </cell>
          <cell r="J37">
            <v>3.4</v>
          </cell>
          <cell r="K37">
            <v>5.6</v>
          </cell>
          <cell r="L37">
            <v>5.6</v>
          </cell>
          <cell r="M37">
            <v>6.024</v>
          </cell>
          <cell r="N37">
            <v>0.72</v>
          </cell>
        </row>
        <row r="38">
          <cell r="B38">
            <v>22</v>
          </cell>
          <cell r="C38">
            <v>63.6</v>
          </cell>
          <cell r="D38">
            <v>51.4</v>
          </cell>
          <cell r="E38">
            <v>64</v>
          </cell>
          <cell r="F38">
            <v>27.84</v>
          </cell>
          <cell r="G38">
            <v>3.4079999999999999</v>
          </cell>
          <cell r="H38">
            <v>36000</v>
          </cell>
          <cell r="I38">
            <v>22</v>
          </cell>
          <cell r="J38">
            <v>3.4</v>
          </cell>
          <cell r="K38">
            <v>5.6</v>
          </cell>
          <cell r="L38">
            <v>5.6</v>
          </cell>
          <cell r="M38">
            <v>6.024</v>
          </cell>
          <cell r="N38">
            <v>0.72</v>
          </cell>
        </row>
      </sheetData>
      <sheetData sheetId="6">
        <row r="36">
          <cell r="B36">
            <v>19</v>
          </cell>
          <cell r="C36">
            <v>87</v>
          </cell>
          <cell r="D36">
            <v>71.7</v>
          </cell>
          <cell r="E36">
            <v>79</v>
          </cell>
          <cell r="F36">
            <v>29.88</v>
          </cell>
          <cell r="G36">
            <v>3.72</v>
          </cell>
          <cell r="H36">
            <v>32500</v>
          </cell>
          <cell r="I36">
            <v>19</v>
          </cell>
          <cell r="J36">
            <v>3</v>
          </cell>
          <cell r="K36">
            <v>5.4</v>
          </cell>
          <cell r="L36">
            <v>4</v>
          </cell>
          <cell r="M36">
            <v>4.2960000000000003</v>
          </cell>
          <cell r="N36">
            <v>0.47499999999999998</v>
          </cell>
        </row>
        <row r="37">
          <cell r="B37">
            <v>19</v>
          </cell>
          <cell r="C37">
            <v>87</v>
          </cell>
          <cell r="D37">
            <v>71.7</v>
          </cell>
          <cell r="E37">
            <v>79</v>
          </cell>
          <cell r="F37">
            <v>29.88</v>
          </cell>
          <cell r="G37">
            <v>3.72</v>
          </cell>
          <cell r="H37">
            <v>32500</v>
          </cell>
          <cell r="I37">
            <v>19</v>
          </cell>
          <cell r="J37">
            <v>3</v>
          </cell>
          <cell r="K37">
            <v>5.4</v>
          </cell>
          <cell r="L37">
            <v>4</v>
          </cell>
          <cell r="M37">
            <v>4.2960000000000003</v>
          </cell>
          <cell r="N37">
            <v>0.47499999999999998</v>
          </cell>
        </row>
        <row r="38">
          <cell r="B38">
            <v>19</v>
          </cell>
          <cell r="C38">
            <v>87</v>
          </cell>
          <cell r="D38">
            <v>71.7</v>
          </cell>
          <cell r="E38">
            <v>79</v>
          </cell>
          <cell r="F38">
            <v>29.88</v>
          </cell>
          <cell r="G38">
            <v>3.72</v>
          </cell>
          <cell r="H38">
            <v>33000</v>
          </cell>
          <cell r="I38">
            <v>19</v>
          </cell>
          <cell r="J38">
            <v>3</v>
          </cell>
          <cell r="K38">
            <v>5.4</v>
          </cell>
          <cell r="L38">
            <v>4</v>
          </cell>
          <cell r="M38">
            <v>4.2960000000000003</v>
          </cell>
          <cell r="N38">
            <v>0.47499999999999998</v>
          </cell>
        </row>
      </sheetData>
      <sheetData sheetId="7">
        <row r="36">
          <cell r="B36">
            <v>17</v>
          </cell>
          <cell r="C36">
            <v>94.2</v>
          </cell>
          <cell r="D36">
            <v>78.3</v>
          </cell>
          <cell r="E36">
            <v>85</v>
          </cell>
          <cell r="F36">
            <v>32.28</v>
          </cell>
          <cell r="G36">
            <v>3.84</v>
          </cell>
          <cell r="H36">
            <v>36000</v>
          </cell>
          <cell r="I36">
            <v>17</v>
          </cell>
          <cell r="J36">
            <v>3</v>
          </cell>
          <cell r="K36">
            <v>5.3</v>
          </cell>
          <cell r="L36">
            <v>5.2</v>
          </cell>
          <cell r="M36">
            <v>4.7759999999999998</v>
          </cell>
          <cell r="N36">
            <v>0.874</v>
          </cell>
        </row>
        <row r="37">
          <cell r="B37">
            <v>17</v>
          </cell>
          <cell r="C37">
            <v>94.2</v>
          </cell>
          <cell r="D37">
            <v>78.3</v>
          </cell>
          <cell r="E37">
            <v>85</v>
          </cell>
          <cell r="F37">
            <v>32.28</v>
          </cell>
          <cell r="G37">
            <v>3.84</v>
          </cell>
          <cell r="H37">
            <v>36000</v>
          </cell>
          <cell r="I37">
            <v>17</v>
          </cell>
          <cell r="J37">
            <v>3</v>
          </cell>
          <cell r="K37">
            <v>5.3</v>
          </cell>
          <cell r="L37">
            <v>5.2</v>
          </cell>
          <cell r="M37">
            <v>4.7759999999999998</v>
          </cell>
          <cell r="N37">
            <v>0.874</v>
          </cell>
        </row>
        <row r="38">
          <cell r="B38">
            <v>17</v>
          </cell>
          <cell r="C38">
            <v>94.2</v>
          </cell>
          <cell r="D38">
            <v>78.3</v>
          </cell>
          <cell r="E38">
            <v>85</v>
          </cell>
          <cell r="F38">
            <v>32.28</v>
          </cell>
          <cell r="G38">
            <v>3.84</v>
          </cell>
          <cell r="H38">
            <v>36000</v>
          </cell>
          <cell r="I38">
            <v>17</v>
          </cell>
          <cell r="J38">
            <v>3</v>
          </cell>
          <cell r="K38">
            <v>5.3</v>
          </cell>
          <cell r="L38">
            <v>5.2</v>
          </cell>
          <cell r="M38">
            <v>4.7759999999999998</v>
          </cell>
          <cell r="N38">
            <v>0.874</v>
          </cell>
        </row>
      </sheetData>
      <sheetData sheetId="8">
        <row r="36">
          <cell r="B36">
            <v>26</v>
          </cell>
          <cell r="C36">
            <v>80.2</v>
          </cell>
          <cell r="D36">
            <v>67.400000000000006</v>
          </cell>
          <cell r="E36">
            <v>69</v>
          </cell>
          <cell r="F36">
            <v>24.047999999999998</v>
          </cell>
          <cell r="G36">
            <v>2.7519999999999998</v>
          </cell>
          <cell r="H36">
            <v>35500</v>
          </cell>
          <cell r="I36">
            <v>26</v>
          </cell>
          <cell r="J36">
            <v>3.1</v>
          </cell>
          <cell r="K36">
            <v>5.2</v>
          </cell>
          <cell r="L36">
            <v>4.8</v>
          </cell>
          <cell r="M36">
            <v>4.1040000000000001</v>
          </cell>
          <cell r="N36">
            <v>0.66</v>
          </cell>
        </row>
        <row r="37">
          <cell r="B37">
            <v>26</v>
          </cell>
          <cell r="C37">
            <v>80.2</v>
          </cell>
          <cell r="D37">
            <v>67.400000000000006</v>
          </cell>
          <cell r="E37">
            <v>69</v>
          </cell>
          <cell r="F37">
            <v>24.047999999999998</v>
          </cell>
          <cell r="G37">
            <v>2.7519999999999998</v>
          </cell>
          <cell r="H37">
            <v>35500</v>
          </cell>
          <cell r="I37">
            <v>26</v>
          </cell>
          <cell r="J37">
            <v>3.1</v>
          </cell>
          <cell r="K37">
            <v>5.2</v>
          </cell>
          <cell r="L37">
            <v>4.8</v>
          </cell>
          <cell r="M37">
            <v>4.1040000000000001</v>
          </cell>
          <cell r="N37">
            <v>0.66</v>
          </cell>
        </row>
        <row r="38">
          <cell r="B38">
            <v>26</v>
          </cell>
          <cell r="C38">
            <v>80.2</v>
          </cell>
          <cell r="D38">
            <v>67.400000000000006</v>
          </cell>
          <cell r="E38">
            <v>69</v>
          </cell>
          <cell r="F38">
            <v>24.047999999999998</v>
          </cell>
          <cell r="G38">
            <v>2.7519999999999998</v>
          </cell>
          <cell r="H38">
            <v>36000</v>
          </cell>
          <cell r="I38">
            <v>26</v>
          </cell>
          <cell r="J38">
            <v>3.1</v>
          </cell>
          <cell r="K38">
            <v>5.2</v>
          </cell>
          <cell r="L38">
            <v>4.8</v>
          </cell>
          <cell r="M38">
            <v>4.1040000000000001</v>
          </cell>
          <cell r="N38">
            <v>0.66</v>
          </cell>
        </row>
      </sheetData>
      <sheetData sheetId="9">
        <row r="36">
          <cell r="B36">
            <v>26</v>
          </cell>
          <cell r="C36">
            <v>99.6</v>
          </cell>
          <cell r="D36">
            <v>82.8</v>
          </cell>
          <cell r="E36">
            <v>80</v>
          </cell>
          <cell r="F36">
            <v>30.66</v>
          </cell>
          <cell r="G36">
            <v>3.048</v>
          </cell>
          <cell r="H36">
            <v>30500</v>
          </cell>
          <cell r="I36">
            <v>26</v>
          </cell>
          <cell r="J36">
            <v>3</v>
          </cell>
          <cell r="K36">
            <v>5.2</v>
          </cell>
          <cell r="L36">
            <v>5.6</v>
          </cell>
          <cell r="M36">
            <v>4.056</v>
          </cell>
          <cell r="N36">
            <v>0.6</v>
          </cell>
          <cell r="O36" t="str">
            <v>&lt;30</v>
          </cell>
        </row>
        <row r="37">
          <cell r="B37">
            <v>26</v>
          </cell>
          <cell r="C37">
            <v>99.6</v>
          </cell>
          <cell r="D37">
            <v>82.8</v>
          </cell>
          <cell r="E37">
            <v>80</v>
          </cell>
          <cell r="F37">
            <v>30.66</v>
          </cell>
          <cell r="G37">
            <v>3.048</v>
          </cell>
          <cell r="H37">
            <v>30500</v>
          </cell>
          <cell r="I37">
            <v>26</v>
          </cell>
          <cell r="J37">
            <v>3</v>
          </cell>
          <cell r="K37">
            <v>5.2</v>
          </cell>
          <cell r="L37">
            <v>5.6</v>
          </cell>
          <cell r="M37">
            <v>4.056</v>
          </cell>
          <cell r="N37">
            <v>0.6</v>
          </cell>
          <cell r="O37" t="str">
            <v>&lt;30</v>
          </cell>
        </row>
        <row r="38">
          <cell r="B38">
            <v>26</v>
          </cell>
          <cell r="C38">
            <v>99.6</v>
          </cell>
          <cell r="D38">
            <v>82.8</v>
          </cell>
          <cell r="E38">
            <v>80</v>
          </cell>
          <cell r="F38">
            <v>30.66</v>
          </cell>
          <cell r="G38">
            <v>3.048</v>
          </cell>
          <cell r="H38">
            <v>31000</v>
          </cell>
          <cell r="I38">
            <v>26</v>
          </cell>
          <cell r="J38">
            <v>3</v>
          </cell>
          <cell r="K38">
            <v>5.2</v>
          </cell>
          <cell r="L38">
            <v>5.6</v>
          </cell>
          <cell r="M38">
            <v>4.056</v>
          </cell>
          <cell r="N38">
            <v>0.6</v>
          </cell>
          <cell r="O38" t="str">
            <v>&lt;30</v>
          </cell>
        </row>
      </sheetData>
      <sheetData sheetId="10">
        <row r="36">
          <cell r="B36">
            <v>25</v>
          </cell>
          <cell r="C36">
            <v>86.1</v>
          </cell>
          <cell r="D36">
            <v>71.8</v>
          </cell>
          <cell r="E36">
            <v>75.7</v>
          </cell>
          <cell r="F36">
            <v>28.98</v>
          </cell>
          <cell r="G36">
            <v>2.952</v>
          </cell>
          <cell r="H36">
            <v>32000</v>
          </cell>
          <cell r="I36">
            <v>25</v>
          </cell>
          <cell r="J36">
            <v>3.2</v>
          </cell>
          <cell r="K36">
            <v>5.5</v>
          </cell>
          <cell r="L36">
            <v>5</v>
          </cell>
          <cell r="M36">
            <v>4.4279999999999999</v>
          </cell>
          <cell r="N36">
            <v>0.78</v>
          </cell>
          <cell r="O36" t="str">
            <v>&lt;30</v>
          </cell>
        </row>
        <row r="37">
          <cell r="B37">
            <v>25</v>
          </cell>
          <cell r="C37">
            <v>86.1</v>
          </cell>
          <cell r="D37">
            <v>71.8</v>
          </cell>
          <cell r="E37">
            <v>75.7</v>
          </cell>
          <cell r="F37">
            <v>28.98</v>
          </cell>
          <cell r="G37">
            <v>2.952</v>
          </cell>
          <cell r="H37">
            <v>32000</v>
          </cell>
          <cell r="I37">
            <v>25</v>
          </cell>
          <cell r="J37">
            <v>3.2</v>
          </cell>
          <cell r="K37">
            <v>5.5</v>
          </cell>
          <cell r="L37">
            <v>5</v>
          </cell>
          <cell r="M37">
            <v>4.4279999999999999</v>
          </cell>
          <cell r="N37">
            <v>0.78</v>
          </cell>
          <cell r="O37" t="str">
            <v>&lt;30</v>
          </cell>
        </row>
        <row r="38">
          <cell r="B38">
            <v>25</v>
          </cell>
          <cell r="C38">
            <v>86.1</v>
          </cell>
          <cell r="D38">
            <v>71.8</v>
          </cell>
          <cell r="E38">
            <v>75.7</v>
          </cell>
          <cell r="F38">
            <v>28.98</v>
          </cell>
          <cell r="G38">
            <v>2.952</v>
          </cell>
          <cell r="H38">
            <v>32000</v>
          </cell>
          <cell r="I38">
            <v>25</v>
          </cell>
          <cell r="J38">
            <v>3.2</v>
          </cell>
          <cell r="K38">
            <v>5.5</v>
          </cell>
          <cell r="L38">
            <v>5</v>
          </cell>
          <cell r="M38">
            <v>4.4279999999999999</v>
          </cell>
          <cell r="N38">
            <v>0.78</v>
          </cell>
          <cell r="O38" t="str">
            <v>&lt;30</v>
          </cell>
        </row>
      </sheetData>
      <sheetData sheetId="11">
        <row r="36">
          <cell r="B36">
            <v>21</v>
          </cell>
          <cell r="C36">
            <v>103.8</v>
          </cell>
          <cell r="D36">
            <v>85.8</v>
          </cell>
          <cell r="E36">
            <v>100</v>
          </cell>
          <cell r="F36">
            <v>29.1</v>
          </cell>
          <cell r="G36">
            <v>2.8559999999999999</v>
          </cell>
          <cell r="H36">
            <v>30500</v>
          </cell>
          <cell r="I36">
            <v>21</v>
          </cell>
          <cell r="J36">
            <v>3</v>
          </cell>
          <cell r="K36">
            <v>5.2</v>
          </cell>
          <cell r="L36">
            <v>4.5999999999999996</v>
          </cell>
          <cell r="M36">
            <v>4.3440000000000003</v>
          </cell>
          <cell r="N36">
            <v>0.69599999999999995</v>
          </cell>
          <cell r="O36" t="str">
            <v>&lt;30</v>
          </cell>
        </row>
        <row r="37">
          <cell r="B37">
            <v>21</v>
          </cell>
          <cell r="C37">
            <v>103.8</v>
          </cell>
          <cell r="D37">
            <v>85.8</v>
          </cell>
          <cell r="E37">
            <v>100</v>
          </cell>
          <cell r="F37">
            <v>29.1</v>
          </cell>
          <cell r="G37">
            <v>2.8559999999999999</v>
          </cell>
          <cell r="H37">
            <v>30500</v>
          </cell>
          <cell r="I37">
            <v>21</v>
          </cell>
          <cell r="J37">
            <v>3</v>
          </cell>
          <cell r="K37">
            <v>5.2</v>
          </cell>
          <cell r="L37">
            <v>4.5999999999999996</v>
          </cell>
          <cell r="M37">
            <v>4.3440000000000003</v>
          </cell>
          <cell r="N37">
            <v>0.69599999999999995</v>
          </cell>
          <cell r="O37" t="str">
            <v>&lt;30</v>
          </cell>
        </row>
        <row r="38">
          <cell r="B38">
            <v>21</v>
          </cell>
          <cell r="C38">
            <v>103.8</v>
          </cell>
          <cell r="D38">
            <v>85.8</v>
          </cell>
          <cell r="E38">
            <v>100</v>
          </cell>
          <cell r="F38">
            <v>29.1</v>
          </cell>
          <cell r="G38">
            <v>2.8559999999999999</v>
          </cell>
          <cell r="H38">
            <v>31000</v>
          </cell>
          <cell r="I38">
            <v>21</v>
          </cell>
          <cell r="J38">
            <v>3</v>
          </cell>
          <cell r="K38">
            <v>5.2</v>
          </cell>
          <cell r="L38">
            <v>4.5999999999999996</v>
          </cell>
          <cell r="M38">
            <v>4.3440000000000003</v>
          </cell>
          <cell r="N38">
            <v>0.69599999999999995</v>
          </cell>
          <cell r="O38" t="str">
            <v>&lt;30</v>
          </cell>
        </row>
      </sheetData>
      <sheetData sheetId="12">
        <row r="36">
          <cell r="B36">
            <v>19</v>
          </cell>
          <cell r="C36">
            <v>108</v>
          </cell>
          <cell r="D36">
            <v>89.6</v>
          </cell>
          <cell r="E36">
            <v>86</v>
          </cell>
          <cell r="F36">
            <v>30.64</v>
          </cell>
          <cell r="G36">
            <v>3.2879999999999998</v>
          </cell>
          <cell r="H36">
            <v>30000</v>
          </cell>
          <cell r="I36">
            <v>19</v>
          </cell>
          <cell r="J36">
            <v>3</v>
          </cell>
          <cell r="K36">
            <v>5.3</v>
          </cell>
          <cell r="L36">
            <v>3.8</v>
          </cell>
          <cell r="M36">
            <v>4.452</v>
          </cell>
          <cell r="N36">
            <v>0.6</v>
          </cell>
          <cell r="O36" t="str">
            <v>&lt;30</v>
          </cell>
        </row>
        <row r="37">
          <cell r="B37">
            <v>19</v>
          </cell>
          <cell r="C37">
            <v>108</v>
          </cell>
          <cell r="D37">
            <v>89.6</v>
          </cell>
          <cell r="E37">
            <v>86</v>
          </cell>
          <cell r="F37">
            <v>30.64</v>
          </cell>
          <cell r="G37">
            <v>3.2879999999999998</v>
          </cell>
          <cell r="H37">
            <v>30000</v>
          </cell>
          <cell r="I37">
            <v>19</v>
          </cell>
          <cell r="J37">
            <v>3</v>
          </cell>
          <cell r="K37">
            <v>5.3</v>
          </cell>
          <cell r="L37">
            <v>3.8</v>
          </cell>
          <cell r="M37">
            <v>4.452</v>
          </cell>
          <cell r="N37">
            <v>0.6</v>
          </cell>
          <cell r="O37" t="str">
            <v>&lt;30</v>
          </cell>
        </row>
        <row r="38">
          <cell r="B38">
            <v>19</v>
          </cell>
          <cell r="C38">
            <v>108</v>
          </cell>
          <cell r="D38">
            <v>89.6</v>
          </cell>
          <cell r="E38">
            <v>86</v>
          </cell>
          <cell r="F38">
            <v>30.64</v>
          </cell>
          <cell r="G38">
            <v>3.2879999999999998</v>
          </cell>
          <cell r="H38">
            <v>30000</v>
          </cell>
          <cell r="I38">
            <v>19</v>
          </cell>
          <cell r="J38">
            <v>3</v>
          </cell>
          <cell r="K38">
            <v>5.3</v>
          </cell>
          <cell r="L38">
            <v>3.8</v>
          </cell>
          <cell r="M38">
            <v>4.452</v>
          </cell>
          <cell r="N38">
            <v>0.6</v>
          </cell>
          <cell r="O38" t="str">
            <v>&lt;30</v>
          </cell>
        </row>
      </sheetData>
      <sheetData sheetId="13">
        <row r="36">
          <cell r="B36">
            <v>16</v>
          </cell>
          <cell r="C36">
            <v>98.1</v>
          </cell>
          <cell r="D36">
            <v>81.599999999999994</v>
          </cell>
          <cell r="E36">
            <v>96</v>
          </cell>
          <cell r="F36">
            <v>28.8</v>
          </cell>
          <cell r="G36">
            <v>3.0880000000000001</v>
          </cell>
          <cell r="H36">
            <v>30000</v>
          </cell>
          <cell r="I36">
            <v>16</v>
          </cell>
          <cell r="J36">
            <v>2.9</v>
          </cell>
          <cell r="K36">
            <v>5.0999999999999996</v>
          </cell>
          <cell r="L36">
            <v>4</v>
          </cell>
          <cell r="M36">
            <v>4.1639999999999997</v>
          </cell>
          <cell r="N36">
            <v>0.56399999999999995</v>
          </cell>
          <cell r="O36" t="str">
            <v>&lt;30</v>
          </cell>
        </row>
        <row r="37">
          <cell r="B37">
            <v>16</v>
          </cell>
          <cell r="C37">
            <v>98.1</v>
          </cell>
          <cell r="D37">
            <v>81.599999999999994</v>
          </cell>
          <cell r="E37">
            <v>96</v>
          </cell>
          <cell r="F37">
            <v>28.8</v>
          </cell>
          <cell r="G37">
            <v>3.0880000000000001</v>
          </cell>
          <cell r="H37">
            <v>30000</v>
          </cell>
          <cell r="I37">
            <v>16</v>
          </cell>
          <cell r="J37">
            <v>2.9</v>
          </cell>
          <cell r="K37">
            <v>5.0999999999999996</v>
          </cell>
          <cell r="L37">
            <v>4</v>
          </cell>
          <cell r="M37">
            <v>4.1639999999999997</v>
          </cell>
          <cell r="N37">
            <v>0.56399999999999995</v>
          </cell>
          <cell r="O37" t="str">
            <v>&lt;30</v>
          </cell>
        </row>
        <row r="38">
          <cell r="B38">
            <v>16</v>
          </cell>
          <cell r="C38">
            <v>98.1</v>
          </cell>
          <cell r="D38">
            <v>81.599999999999994</v>
          </cell>
          <cell r="E38">
            <v>96</v>
          </cell>
          <cell r="F38">
            <v>28.8</v>
          </cell>
          <cell r="G38">
            <v>3.0880000000000001</v>
          </cell>
          <cell r="H38">
            <v>30000</v>
          </cell>
          <cell r="I38">
            <v>16</v>
          </cell>
          <cell r="J38">
            <v>2.9</v>
          </cell>
          <cell r="K38">
            <v>5.0999999999999996</v>
          </cell>
          <cell r="L38">
            <v>4</v>
          </cell>
          <cell r="M38">
            <v>4.1639999999999997</v>
          </cell>
          <cell r="N38">
            <v>0.56399999999999995</v>
          </cell>
          <cell r="O38" t="str">
            <v>&lt;30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총괄"/>
      <sheetName val="월학(사현동)"/>
      <sheetName val="2011. 1월"/>
      <sheetName val="2011. 2월"/>
      <sheetName val="2011. 3월"/>
      <sheetName val="2011. 4월"/>
      <sheetName val="2011. 5월"/>
      <sheetName val="2011. 6월"/>
      <sheetName val="2011. 7월"/>
      <sheetName val="2011. 8월"/>
      <sheetName val="2011. 9월"/>
      <sheetName val="2011. 10월"/>
      <sheetName val="2011. 11월"/>
      <sheetName val="2011. 12월"/>
    </sheetNames>
    <sheetDataSet>
      <sheetData sheetId="0">
        <row r="17">
          <cell r="B17">
            <v>20</v>
          </cell>
          <cell r="C17">
            <v>57</v>
          </cell>
          <cell r="D17">
            <v>41.4</v>
          </cell>
          <cell r="E17">
            <v>40</v>
          </cell>
          <cell r="F17">
            <v>15.72</v>
          </cell>
          <cell r="G17">
            <v>1.5840000000000001</v>
          </cell>
          <cell r="H17">
            <v>25000</v>
          </cell>
          <cell r="I17">
            <v>20</v>
          </cell>
          <cell r="J17">
            <v>2.6</v>
          </cell>
          <cell r="K17">
            <v>4.5999999999999996</v>
          </cell>
          <cell r="L17">
            <v>0.4</v>
          </cell>
          <cell r="M17">
            <v>4.032</v>
          </cell>
          <cell r="N17">
            <v>0.432</v>
          </cell>
        </row>
        <row r="18">
          <cell r="B18">
            <v>35</v>
          </cell>
          <cell r="C18">
            <v>130.19999999999999</v>
          </cell>
          <cell r="D18">
            <v>107.6</v>
          </cell>
          <cell r="E18">
            <v>98.6</v>
          </cell>
          <cell r="F18">
            <v>34.799999999999997</v>
          </cell>
          <cell r="G18">
            <v>3.84</v>
          </cell>
          <cell r="H18">
            <v>30000</v>
          </cell>
          <cell r="I18">
            <v>35</v>
          </cell>
          <cell r="J18">
            <v>9.6</v>
          </cell>
          <cell r="K18">
            <v>20.8</v>
          </cell>
          <cell r="L18">
            <v>9.3000000000000007</v>
          </cell>
          <cell r="M18">
            <v>12.72</v>
          </cell>
          <cell r="N18">
            <v>1.1279999999999999</v>
          </cell>
        </row>
        <row r="19">
          <cell r="B19">
            <v>25.75</v>
          </cell>
          <cell r="C19">
            <v>94.291666666666671</v>
          </cell>
          <cell r="D19">
            <v>77.458333333333329</v>
          </cell>
          <cell r="E19">
            <v>73.733333333333334</v>
          </cell>
          <cell r="F19">
            <v>27.311666666666667</v>
          </cell>
          <cell r="G19">
            <v>3.03</v>
          </cell>
          <cell r="H19">
            <v>28000</v>
          </cell>
          <cell r="I19">
            <v>25.75</v>
          </cell>
          <cell r="J19">
            <v>4.0750000000000002</v>
          </cell>
          <cell r="K19">
            <v>7.7666666666666666</v>
          </cell>
          <cell r="L19">
            <v>2.7166666666666672</v>
          </cell>
          <cell r="M19">
            <v>6.2369999999999992</v>
          </cell>
          <cell r="N19">
            <v>0.65483333333333338</v>
          </cell>
        </row>
      </sheetData>
      <sheetData sheetId="1" refreshError="1"/>
      <sheetData sheetId="2">
        <row r="36">
          <cell r="B36">
            <v>35</v>
          </cell>
          <cell r="C36">
            <v>62.6</v>
          </cell>
          <cell r="D36">
            <v>41.4</v>
          </cell>
          <cell r="E36">
            <v>40</v>
          </cell>
          <cell r="F36">
            <v>15.72</v>
          </cell>
          <cell r="G36">
            <v>2.16</v>
          </cell>
          <cell r="H36">
            <v>29500</v>
          </cell>
          <cell r="I36">
            <v>35</v>
          </cell>
          <cell r="J36">
            <v>7.1</v>
          </cell>
          <cell r="K36">
            <v>20.8</v>
          </cell>
          <cell r="L36">
            <v>5.2</v>
          </cell>
          <cell r="M36">
            <v>12.72</v>
          </cell>
          <cell r="N36">
            <v>1.0680000000000001</v>
          </cell>
        </row>
        <row r="37">
          <cell r="B37">
            <v>35</v>
          </cell>
          <cell r="C37">
            <v>62.6</v>
          </cell>
          <cell r="D37">
            <v>41.4</v>
          </cell>
          <cell r="E37">
            <v>40</v>
          </cell>
          <cell r="F37">
            <v>15.72</v>
          </cell>
          <cell r="G37">
            <v>2.16</v>
          </cell>
          <cell r="H37">
            <v>29500</v>
          </cell>
          <cell r="I37">
            <v>35</v>
          </cell>
          <cell r="J37">
            <v>7.1</v>
          </cell>
          <cell r="K37">
            <v>20.8</v>
          </cell>
          <cell r="L37">
            <v>5.2</v>
          </cell>
          <cell r="M37">
            <v>12.72</v>
          </cell>
          <cell r="N37">
            <v>1.0680000000000001</v>
          </cell>
        </row>
        <row r="38">
          <cell r="B38">
            <v>35</v>
          </cell>
          <cell r="C38">
            <v>62.6</v>
          </cell>
          <cell r="D38">
            <v>41.4</v>
          </cell>
          <cell r="E38">
            <v>40</v>
          </cell>
          <cell r="F38">
            <v>15.72</v>
          </cell>
          <cell r="G38">
            <v>2.16</v>
          </cell>
          <cell r="H38">
            <v>30000</v>
          </cell>
          <cell r="I38">
            <v>35</v>
          </cell>
          <cell r="J38">
            <v>7.1</v>
          </cell>
          <cell r="K38">
            <v>20.8</v>
          </cell>
          <cell r="L38">
            <v>5.2</v>
          </cell>
          <cell r="M38">
            <v>12.72</v>
          </cell>
          <cell r="N38">
            <v>1.0680000000000001</v>
          </cell>
        </row>
      </sheetData>
      <sheetData sheetId="3">
        <row r="36">
          <cell r="B36">
            <v>33</v>
          </cell>
          <cell r="C36">
            <v>57</v>
          </cell>
          <cell r="D36">
            <v>48.1</v>
          </cell>
          <cell r="E36">
            <v>51</v>
          </cell>
          <cell r="F36">
            <v>26.28</v>
          </cell>
          <cell r="G36">
            <v>3.456</v>
          </cell>
          <cell r="H36">
            <v>27500</v>
          </cell>
          <cell r="I36">
            <v>33</v>
          </cell>
          <cell r="J36">
            <v>9.6</v>
          </cell>
          <cell r="K36">
            <v>17</v>
          </cell>
          <cell r="L36">
            <v>7.7</v>
          </cell>
          <cell r="M36">
            <v>11.808</v>
          </cell>
          <cell r="N36">
            <v>1.1279999999999999</v>
          </cell>
        </row>
        <row r="37">
          <cell r="B37">
            <v>33</v>
          </cell>
          <cell r="C37">
            <v>57</v>
          </cell>
          <cell r="D37">
            <v>48.1</v>
          </cell>
          <cell r="E37">
            <v>51</v>
          </cell>
          <cell r="F37">
            <v>26.28</v>
          </cell>
          <cell r="G37">
            <v>3.456</v>
          </cell>
          <cell r="H37">
            <v>27500</v>
          </cell>
          <cell r="I37">
            <v>33</v>
          </cell>
          <cell r="J37">
            <v>9.6</v>
          </cell>
          <cell r="K37">
            <v>17</v>
          </cell>
          <cell r="L37">
            <v>7.7</v>
          </cell>
          <cell r="M37">
            <v>11.808</v>
          </cell>
          <cell r="N37">
            <v>1.1279999999999999</v>
          </cell>
        </row>
        <row r="38">
          <cell r="B38">
            <v>33</v>
          </cell>
          <cell r="C38">
            <v>57</v>
          </cell>
          <cell r="D38">
            <v>48.1</v>
          </cell>
          <cell r="E38">
            <v>51</v>
          </cell>
          <cell r="F38">
            <v>26.28</v>
          </cell>
          <cell r="G38">
            <v>3.456</v>
          </cell>
          <cell r="H38">
            <v>28000</v>
          </cell>
          <cell r="I38">
            <v>33</v>
          </cell>
          <cell r="J38">
            <v>9.6</v>
          </cell>
          <cell r="K38">
            <v>17</v>
          </cell>
          <cell r="L38">
            <v>7.7</v>
          </cell>
          <cell r="M38">
            <v>11.808</v>
          </cell>
          <cell r="N38">
            <v>1.1279999999999999</v>
          </cell>
        </row>
      </sheetData>
      <sheetData sheetId="4">
        <row r="36">
          <cell r="B36">
            <v>34</v>
          </cell>
          <cell r="C36">
            <v>67.099999999999994</v>
          </cell>
          <cell r="D36">
            <v>56.1</v>
          </cell>
          <cell r="E36">
            <v>58</v>
          </cell>
          <cell r="F36">
            <v>26.52</v>
          </cell>
          <cell r="G36">
            <v>3.3119999999999998</v>
          </cell>
          <cell r="H36">
            <v>29000</v>
          </cell>
          <cell r="I36">
            <v>34</v>
          </cell>
          <cell r="J36">
            <v>4.8</v>
          </cell>
          <cell r="K36">
            <v>8.1</v>
          </cell>
          <cell r="L36">
            <v>9.3000000000000007</v>
          </cell>
          <cell r="M36">
            <v>10.08</v>
          </cell>
          <cell r="N36">
            <v>1.0680000000000001</v>
          </cell>
        </row>
        <row r="37">
          <cell r="B37">
            <v>34</v>
          </cell>
          <cell r="C37">
            <v>67.099999999999994</v>
          </cell>
          <cell r="D37">
            <v>56.1</v>
          </cell>
          <cell r="E37">
            <v>58</v>
          </cell>
          <cell r="F37">
            <v>26.52</v>
          </cell>
          <cell r="G37">
            <v>3.3119999999999998</v>
          </cell>
          <cell r="H37">
            <v>29000</v>
          </cell>
          <cell r="I37">
            <v>34</v>
          </cell>
          <cell r="J37">
            <v>4.8</v>
          </cell>
          <cell r="K37">
            <v>8.1</v>
          </cell>
          <cell r="L37">
            <v>9.3000000000000007</v>
          </cell>
          <cell r="M37">
            <v>10.08</v>
          </cell>
          <cell r="N37">
            <v>1.0680000000000001</v>
          </cell>
        </row>
        <row r="38">
          <cell r="B38">
            <v>34</v>
          </cell>
          <cell r="C38">
            <v>67.099999999999994</v>
          </cell>
          <cell r="D38">
            <v>56.1</v>
          </cell>
          <cell r="E38">
            <v>58</v>
          </cell>
          <cell r="F38">
            <v>26.52</v>
          </cell>
          <cell r="G38">
            <v>3.3119999999999998</v>
          </cell>
          <cell r="H38">
            <v>29000</v>
          </cell>
          <cell r="I38">
            <v>34</v>
          </cell>
          <cell r="J38">
            <v>4.8</v>
          </cell>
          <cell r="K38">
            <v>8.1</v>
          </cell>
          <cell r="L38">
            <v>9.3000000000000007</v>
          </cell>
          <cell r="M38">
            <v>10.08</v>
          </cell>
          <cell r="N38">
            <v>1.0680000000000001</v>
          </cell>
        </row>
      </sheetData>
      <sheetData sheetId="5">
        <row r="36">
          <cell r="B36">
            <v>24</v>
          </cell>
          <cell r="C36">
            <v>108</v>
          </cell>
          <cell r="D36">
            <v>92.4</v>
          </cell>
          <cell r="E36">
            <v>98.6</v>
          </cell>
          <cell r="F36">
            <v>28.48</v>
          </cell>
          <cell r="G36">
            <v>1.5840000000000001</v>
          </cell>
          <cell r="H36">
            <v>28000</v>
          </cell>
          <cell r="I36">
            <v>24</v>
          </cell>
          <cell r="J36">
            <v>3.1</v>
          </cell>
          <cell r="K36">
            <v>5.4</v>
          </cell>
          <cell r="L36">
            <v>3.8</v>
          </cell>
          <cell r="M36">
            <v>6.36</v>
          </cell>
          <cell r="N36">
            <v>0.504</v>
          </cell>
        </row>
        <row r="37">
          <cell r="B37">
            <v>24</v>
          </cell>
          <cell r="C37">
            <v>108</v>
          </cell>
          <cell r="D37">
            <v>92.4</v>
          </cell>
          <cell r="E37">
            <v>98.6</v>
          </cell>
          <cell r="F37">
            <v>28.48</v>
          </cell>
          <cell r="G37">
            <v>1.5840000000000001</v>
          </cell>
          <cell r="H37">
            <v>28000</v>
          </cell>
          <cell r="I37">
            <v>24</v>
          </cell>
          <cell r="J37">
            <v>3.1</v>
          </cell>
          <cell r="K37">
            <v>5.4</v>
          </cell>
          <cell r="L37">
            <v>3.8</v>
          </cell>
          <cell r="M37">
            <v>6.36</v>
          </cell>
          <cell r="N37">
            <v>0.504</v>
          </cell>
        </row>
        <row r="38">
          <cell r="B38">
            <v>24</v>
          </cell>
          <cell r="C38">
            <v>108</v>
          </cell>
          <cell r="D38">
            <v>92.4</v>
          </cell>
          <cell r="E38">
            <v>98.6</v>
          </cell>
          <cell r="F38">
            <v>28.48</v>
          </cell>
          <cell r="G38">
            <v>1.5840000000000001</v>
          </cell>
          <cell r="H38">
            <v>28000</v>
          </cell>
          <cell r="I38">
            <v>24</v>
          </cell>
          <cell r="J38">
            <v>3.1</v>
          </cell>
          <cell r="K38">
            <v>5.4</v>
          </cell>
          <cell r="L38">
            <v>3.8</v>
          </cell>
          <cell r="M38">
            <v>6.36</v>
          </cell>
          <cell r="N38">
            <v>0.504</v>
          </cell>
        </row>
      </sheetData>
      <sheetData sheetId="6">
        <row r="36">
          <cell r="B36">
            <v>23</v>
          </cell>
          <cell r="C36">
            <v>106.2</v>
          </cell>
          <cell r="D36">
            <v>87.3</v>
          </cell>
          <cell r="E36">
            <v>80</v>
          </cell>
          <cell r="F36">
            <v>32.28</v>
          </cell>
          <cell r="G36">
            <v>3.84</v>
          </cell>
          <cell r="H36">
            <v>30000</v>
          </cell>
          <cell r="I36">
            <v>23</v>
          </cell>
          <cell r="J36">
            <v>3.1</v>
          </cell>
          <cell r="K36">
            <v>5.2</v>
          </cell>
          <cell r="L36">
            <v>1.8</v>
          </cell>
          <cell r="M36">
            <v>4.3920000000000003</v>
          </cell>
          <cell r="N36">
            <v>0.432</v>
          </cell>
        </row>
        <row r="37">
          <cell r="B37">
            <v>23</v>
          </cell>
          <cell r="C37">
            <v>106.2</v>
          </cell>
          <cell r="D37">
            <v>87.3</v>
          </cell>
          <cell r="E37">
            <v>80</v>
          </cell>
          <cell r="F37">
            <v>32.28</v>
          </cell>
          <cell r="G37">
            <v>3.84</v>
          </cell>
          <cell r="H37">
            <v>30000</v>
          </cell>
          <cell r="I37">
            <v>23</v>
          </cell>
          <cell r="J37">
            <v>3.1</v>
          </cell>
          <cell r="K37">
            <v>5.2</v>
          </cell>
          <cell r="L37">
            <v>1.8</v>
          </cell>
          <cell r="M37">
            <v>4.3920000000000003</v>
          </cell>
          <cell r="N37">
            <v>0.432</v>
          </cell>
        </row>
        <row r="38">
          <cell r="B38">
            <v>23</v>
          </cell>
          <cell r="C38">
            <v>106.2</v>
          </cell>
          <cell r="D38">
            <v>87.3</v>
          </cell>
          <cell r="E38">
            <v>80</v>
          </cell>
          <cell r="F38">
            <v>32.28</v>
          </cell>
          <cell r="G38">
            <v>3.84</v>
          </cell>
          <cell r="H38">
            <v>30000</v>
          </cell>
          <cell r="I38">
            <v>23</v>
          </cell>
          <cell r="J38">
            <v>3.1</v>
          </cell>
          <cell r="K38">
            <v>5.2</v>
          </cell>
          <cell r="L38">
            <v>1.8</v>
          </cell>
          <cell r="M38">
            <v>4.3920000000000003</v>
          </cell>
          <cell r="N38">
            <v>0.432</v>
          </cell>
        </row>
      </sheetData>
      <sheetData sheetId="7">
        <row r="36">
          <cell r="B36">
            <v>20</v>
          </cell>
          <cell r="C36">
            <v>100.8</v>
          </cell>
          <cell r="D36">
            <v>82.8</v>
          </cell>
          <cell r="E36">
            <v>71</v>
          </cell>
          <cell r="F36">
            <v>26.76</v>
          </cell>
          <cell r="G36">
            <v>3.6720000000000002</v>
          </cell>
          <cell r="H36">
            <v>29500</v>
          </cell>
          <cell r="I36">
            <v>20</v>
          </cell>
          <cell r="J36">
            <v>2.9</v>
          </cell>
          <cell r="K36">
            <v>4.9000000000000004</v>
          </cell>
          <cell r="L36">
            <v>0.8</v>
          </cell>
          <cell r="M36">
            <v>4.2</v>
          </cell>
          <cell r="N36">
            <v>0.44400000000000001</v>
          </cell>
        </row>
        <row r="37">
          <cell r="B37">
            <v>20</v>
          </cell>
          <cell r="C37">
            <v>100.8</v>
          </cell>
          <cell r="D37">
            <v>82.8</v>
          </cell>
          <cell r="E37">
            <v>71</v>
          </cell>
          <cell r="F37">
            <v>26.76</v>
          </cell>
          <cell r="G37">
            <v>3.6720000000000002</v>
          </cell>
          <cell r="H37">
            <v>29500</v>
          </cell>
          <cell r="I37">
            <v>20</v>
          </cell>
          <cell r="J37">
            <v>2.9</v>
          </cell>
          <cell r="K37">
            <v>4.9000000000000004</v>
          </cell>
          <cell r="L37">
            <v>0.8</v>
          </cell>
          <cell r="M37">
            <v>4.2</v>
          </cell>
          <cell r="N37">
            <v>0.44400000000000001</v>
          </cell>
        </row>
        <row r="38">
          <cell r="B38">
            <v>20</v>
          </cell>
          <cell r="C38">
            <v>100.8</v>
          </cell>
          <cell r="D38">
            <v>82.8</v>
          </cell>
          <cell r="E38">
            <v>71</v>
          </cell>
          <cell r="F38">
            <v>26.76</v>
          </cell>
          <cell r="G38">
            <v>3.6720000000000002</v>
          </cell>
          <cell r="H38">
            <v>30000</v>
          </cell>
          <cell r="I38">
            <v>20</v>
          </cell>
          <cell r="J38">
            <v>2.9</v>
          </cell>
          <cell r="K38">
            <v>4.9000000000000004</v>
          </cell>
          <cell r="L38">
            <v>0.8</v>
          </cell>
          <cell r="M38">
            <v>4.2</v>
          </cell>
          <cell r="N38">
            <v>0.44400000000000001</v>
          </cell>
        </row>
      </sheetData>
      <sheetData sheetId="8">
        <row r="36">
          <cell r="B36">
            <v>26</v>
          </cell>
          <cell r="C36">
            <v>82.6</v>
          </cell>
          <cell r="D36">
            <v>68.8</v>
          </cell>
          <cell r="E36">
            <v>54</v>
          </cell>
          <cell r="F36">
            <v>23.32</v>
          </cell>
          <cell r="G36">
            <v>2.7360000000000002</v>
          </cell>
          <cell r="H36">
            <v>29000</v>
          </cell>
          <cell r="I36">
            <v>26</v>
          </cell>
          <cell r="J36">
            <v>2.7</v>
          </cell>
          <cell r="K36">
            <v>4.7</v>
          </cell>
          <cell r="L36">
            <v>0.4</v>
          </cell>
          <cell r="M36">
            <v>4.1040000000000001</v>
          </cell>
          <cell r="N36">
            <v>0.48</v>
          </cell>
        </row>
        <row r="37">
          <cell r="B37">
            <v>26</v>
          </cell>
          <cell r="C37">
            <v>82.6</v>
          </cell>
          <cell r="D37">
            <v>68.8</v>
          </cell>
          <cell r="E37">
            <v>54</v>
          </cell>
          <cell r="F37">
            <v>23.32</v>
          </cell>
          <cell r="G37">
            <v>2.7360000000000002</v>
          </cell>
          <cell r="H37">
            <v>29000</v>
          </cell>
          <cell r="I37">
            <v>26</v>
          </cell>
          <cell r="J37">
            <v>2.7</v>
          </cell>
          <cell r="K37">
            <v>4.7</v>
          </cell>
          <cell r="L37">
            <v>0.4</v>
          </cell>
          <cell r="M37">
            <v>4.1040000000000001</v>
          </cell>
          <cell r="N37">
            <v>0.48</v>
          </cell>
        </row>
        <row r="38">
          <cell r="B38">
            <v>26</v>
          </cell>
          <cell r="C38">
            <v>82.6</v>
          </cell>
          <cell r="D38">
            <v>68.8</v>
          </cell>
          <cell r="E38">
            <v>54</v>
          </cell>
          <cell r="F38">
            <v>23.32</v>
          </cell>
          <cell r="G38">
            <v>2.7360000000000002</v>
          </cell>
          <cell r="H38">
            <v>29000</v>
          </cell>
          <cell r="I38">
            <v>26</v>
          </cell>
          <cell r="J38">
            <v>2.7</v>
          </cell>
          <cell r="K38">
            <v>4.7</v>
          </cell>
          <cell r="L38">
            <v>0.4</v>
          </cell>
          <cell r="M38">
            <v>4.1040000000000001</v>
          </cell>
          <cell r="N38">
            <v>0.48</v>
          </cell>
        </row>
      </sheetData>
      <sheetData sheetId="9">
        <row r="36">
          <cell r="B36">
            <v>25</v>
          </cell>
          <cell r="C36">
            <v>92.1</v>
          </cell>
          <cell r="D36">
            <v>76.2</v>
          </cell>
          <cell r="E36">
            <v>69.2</v>
          </cell>
          <cell r="F36">
            <v>27.54</v>
          </cell>
          <cell r="G36">
            <v>3.2160000000000002</v>
          </cell>
          <cell r="H36">
            <v>30000</v>
          </cell>
          <cell r="I36">
            <v>25</v>
          </cell>
          <cell r="J36">
            <v>2.6</v>
          </cell>
          <cell r="K36">
            <v>4.5999999999999996</v>
          </cell>
          <cell r="L36">
            <v>0.8</v>
          </cell>
          <cell r="M36">
            <v>4.056</v>
          </cell>
          <cell r="N36">
            <v>0.54</v>
          </cell>
          <cell r="O36" t="str">
            <v>&lt;30</v>
          </cell>
        </row>
        <row r="37">
          <cell r="B37">
            <v>25</v>
          </cell>
          <cell r="C37">
            <v>92.1</v>
          </cell>
          <cell r="D37">
            <v>76.2</v>
          </cell>
          <cell r="E37">
            <v>69.2</v>
          </cell>
          <cell r="F37">
            <v>27.54</v>
          </cell>
          <cell r="G37">
            <v>3.2160000000000002</v>
          </cell>
          <cell r="H37">
            <v>30000</v>
          </cell>
          <cell r="I37">
            <v>25</v>
          </cell>
          <cell r="J37">
            <v>2.6</v>
          </cell>
          <cell r="K37">
            <v>4.5999999999999996</v>
          </cell>
          <cell r="L37">
            <v>0.8</v>
          </cell>
          <cell r="M37">
            <v>4.056</v>
          </cell>
          <cell r="N37">
            <v>0.54</v>
          </cell>
          <cell r="O37" t="str">
            <v>&lt;30</v>
          </cell>
        </row>
        <row r="38">
          <cell r="B38">
            <v>25</v>
          </cell>
          <cell r="C38">
            <v>92.1</v>
          </cell>
          <cell r="D38">
            <v>76.2</v>
          </cell>
          <cell r="E38">
            <v>69.2</v>
          </cell>
          <cell r="F38">
            <v>27.54</v>
          </cell>
          <cell r="G38">
            <v>3.2160000000000002</v>
          </cell>
          <cell r="H38">
            <v>30000</v>
          </cell>
          <cell r="I38">
            <v>25</v>
          </cell>
          <cell r="J38">
            <v>2.6</v>
          </cell>
          <cell r="K38">
            <v>4.5999999999999996</v>
          </cell>
          <cell r="L38">
            <v>0.8</v>
          </cell>
          <cell r="M38">
            <v>4.056</v>
          </cell>
          <cell r="N38">
            <v>0.54</v>
          </cell>
          <cell r="O38" t="str">
            <v>&lt;30</v>
          </cell>
        </row>
      </sheetData>
      <sheetData sheetId="10">
        <row r="36">
          <cell r="B36">
            <v>20</v>
          </cell>
          <cell r="C36">
            <v>101.1</v>
          </cell>
          <cell r="D36">
            <v>83</v>
          </cell>
          <cell r="E36">
            <v>78.3</v>
          </cell>
          <cell r="F36">
            <v>26.82</v>
          </cell>
          <cell r="G36">
            <v>3</v>
          </cell>
          <cell r="H36">
            <v>28000</v>
          </cell>
          <cell r="I36">
            <v>20</v>
          </cell>
          <cell r="J36">
            <v>3.4</v>
          </cell>
          <cell r="K36">
            <v>5.9</v>
          </cell>
          <cell r="L36">
            <v>0.6</v>
          </cell>
          <cell r="M36">
            <v>4.5720000000000001</v>
          </cell>
          <cell r="N36">
            <v>0.58599999999999997</v>
          </cell>
          <cell r="O36" t="str">
            <v>&lt;30</v>
          </cell>
        </row>
        <row r="37">
          <cell r="B37">
            <v>20</v>
          </cell>
          <cell r="C37">
            <v>101.1</v>
          </cell>
          <cell r="D37">
            <v>83</v>
          </cell>
          <cell r="E37">
            <v>78.3</v>
          </cell>
          <cell r="F37">
            <v>26.82</v>
          </cell>
          <cell r="G37">
            <v>3</v>
          </cell>
          <cell r="H37">
            <v>28000</v>
          </cell>
          <cell r="I37">
            <v>20</v>
          </cell>
          <cell r="J37">
            <v>3.4</v>
          </cell>
          <cell r="K37">
            <v>5.9</v>
          </cell>
          <cell r="L37">
            <v>0.6</v>
          </cell>
          <cell r="M37">
            <v>4.5720000000000001</v>
          </cell>
          <cell r="N37">
            <v>0.58599999999999997</v>
          </cell>
          <cell r="O37" t="str">
            <v>&lt;30</v>
          </cell>
        </row>
        <row r="38">
          <cell r="B38">
            <v>20</v>
          </cell>
          <cell r="C38">
            <v>101.1</v>
          </cell>
          <cell r="D38">
            <v>83</v>
          </cell>
          <cell r="E38">
            <v>78.3</v>
          </cell>
          <cell r="F38">
            <v>26.82</v>
          </cell>
          <cell r="G38">
            <v>3</v>
          </cell>
          <cell r="H38">
            <v>28000</v>
          </cell>
          <cell r="I38">
            <v>20</v>
          </cell>
          <cell r="J38">
            <v>3.4</v>
          </cell>
          <cell r="K38">
            <v>5.9</v>
          </cell>
          <cell r="L38">
            <v>0.6</v>
          </cell>
          <cell r="M38">
            <v>4.5720000000000001</v>
          </cell>
          <cell r="N38">
            <v>0.58599999999999997</v>
          </cell>
          <cell r="O38" t="str">
            <v>&lt;30</v>
          </cell>
        </row>
      </sheetData>
      <sheetData sheetId="11">
        <row r="36">
          <cell r="B36">
            <v>23</v>
          </cell>
          <cell r="C36">
            <v>130.19999999999999</v>
          </cell>
          <cell r="D36">
            <v>107.6</v>
          </cell>
          <cell r="E36">
            <v>98</v>
          </cell>
          <cell r="F36">
            <v>28.86</v>
          </cell>
          <cell r="G36">
            <v>3.1920000000000002</v>
          </cell>
          <cell r="H36">
            <v>27000</v>
          </cell>
          <cell r="I36">
            <v>23</v>
          </cell>
          <cell r="J36">
            <v>3</v>
          </cell>
          <cell r="K36">
            <v>5.2</v>
          </cell>
          <cell r="L36">
            <v>0.8</v>
          </cell>
          <cell r="M36">
            <v>4.032</v>
          </cell>
          <cell r="N36">
            <v>0.52800000000000002</v>
          </cell>
          <cell r="O36" t="str">
            <v>&lt;30</v>
          </cell>
        </row>
        <row r="37">
          <cell r="B37">
            <v>23</v>
          </cell>
          <cell r="C37">
            <v>130.19999999999999</v>
          </cell>
          <cell r="D37">
            <v>107.6</v>
          </cell>
          <cell r="E37">
            <v>98</v>
          </cell>
          <cell r="F37">
            <v>28.86</v>
          </cell>
          <cell r="G37">
            <v>3.1920000000000002</v>
          </cell>
          <cell r="H37">
            <v>27000</v>
          </cell>
          <cell r="I37">
            <v>23</v>
          </cell>
          <cell r="J37">
            <v>3</v>
          </cell>
          <cell r="K37">
            <v>5.2</v>
          </cell>
          <cell r="L37">
            <v>0.8</v>
          </cell>
          <cell r="M37">
            <v>4.032</v>
          </cell>
          <cell r="N37">
            <v>0.52800000000000002</v>
          </cell>
          <cell r="O37" t="str">
            <v>&lt;30</v>
          </cell>
        </row>
        <row r="38">
          <cell r="B38">
            <v>23</v>
          </cell>
          <cell r="C38">
            <v>130.19999999999999</v>
          </cell>
          <cell r="D38">
            <v>107.6</v>
          </cell>
          <cell r="E38">
            <v>98</v>
          </cell>
          <cell r="F38">
            <v>28.86</v>
          </cell>
          <cell r="G38">
            <v>3.1920000000000002</v>
          </cell>
          <cell r="H38">
            <v>27000</v>
          </cell>
          <cell r="I38">
            <v>23</v>
          </cell>
          <cell r="J38">
            <v>3</v>
          </cell>
          <cell r="K38">
            <v>5.2</v>
          </cell>
          <cell r="L38">
            <v>0.8</v>
          </cell>
          <cell r="M38">
            <v>4.032</v>
          </cell>
          <cell r="N38">
            <v>0.52800000000000002</v>
          </cell>
          <cell r="O38" t="str">
            <v>&lt;30</v>
          </cell>
        </row>
      </sheetData>
      <sheetData sheetId="12">
        <row r="36">
          <cell r="B36">
            <v>26</v>
          </cell>
          <cell r="C36">
            <v>118.2</v>
          </cell>
          <cell r="D36">
            <v>98.4</v>
          </cell>
          <cell r="E36">
            <v>90</v>
          </cell>
          <cell r="F36">
            <v>34.799999999999997</v>
          </cell>
          <cell r="G36">
            <v>2.9039999999999999</v>
          </cell>
          <cell r="H36">
            <v>25000</v>
          </cell>
          <cell r="I36">
            <v>26</v>
          </cell>
          <cell r="J36">
            <v>3.2</v>
          </cell>
          <cell r="K36">
            <v>5.5</v>
          </cell>
          <cell r="L36">
            <v>0.8</v>
          </cell>
          <cell r="M36">
            <v>4.3319999999999999</v>
          </cell>
          <cell r="N36">
            <v>0.56399999999999995</v>
          </cell>
          <cell r="O36" t="str">
            <v>&lt;30</v>
          </cell>
        </row>
        <row r="37">
          <cell r="B37">
            <v>26</v>
          </cell>
          <cell r="C37">
            <v>118.2</v>
          </cell>
          <cell r="D37">
            <v>98.4</v>
          </cell>
          <cell r="E37">
            <v>90</v>
          </cell>
          <cell r="F37">
            <v>34.799999999999997</v>
          </cell>
          <cell r="G37">
            <v>2.9039999999999999</v>
          </cell>
          <cell r="H37">
            <v>25000</v>
          </cell>
          <cell r="I37">
            <v>26</v>
          </cell>
          <cell r="J37">
            <v>3.2</v>
          </cell>
          <cell r="K37">
            <v>5.5</v>
          </cell>
          <cell r="L37">
            <v>0.8</v>
          </cell>
          <cell r="M37">
            <v>4.3319999999999999</v>
          </cell>
          <cell r="N37">
            <v>0.56399999999999995</v>
          </cell>
          <cell r="O37" t="str">
            <v>&lt;30</v>
          </cell>
        </row>
        <row r="38">
          <cell r="B38">
            <v>26</v>
          </cell>
          <cell r="C38">
            <v>118.2</v>
          </cell>
          <cell r="D38">
            <v>98.4</v>
          </cell>
          <cell r="E38">
            <v>90</v>
          </cell>
          <cell r="F38">
            <v>34.799999999999997</v>
          </cell>
          <cell r="G38">
            <v>2.9039999999999999</v>
          </cell>
          <cell r="H38">
            <v>25000</v>
          </cell>
          <cell r="I38">
            <v>26</v>
          </cell>
          <cell r="J38">
            <v>3.2</v>
          </cell>
          <cell r="K38">
            <v>5.5</v>
          </cell>
          <cell r="L38">
            <v>0.8</v>
          </cell>
          <cell r="M38">
            <v>4.3319999999999999</v>
          </cell>
          <cell r="N38">
            <v>0.56399999999999995</v>
          </cell>
          <cell r="O38" t="str">
            <v>&lt;30</v>
          </cell>
        </row>
      </sheetData>
      <sheetData sheetId="13">
        <row r="36">
          <cell r="B36">
            <v>20</v>
          </cell>
          <cell r="C36">
            <v>105.6</v>
          </cell>
          <cell r="D36">
            <v>87.4</v>
          </cell>
          <cell r="E36">
            <v>96.7</v>
          </cell>
          <cell r="F36">
            <v>30.36</v>
          </cell>
          <cell r="G36">
            <v>3.2879999999999998</v>
          </cell>
          <cell r="H36">
            <v>24500</v>
          </cell>
          <cell r="I36">
            <v>20</v>
          </cell>
          <cell r="J36">
            <v>3.4</v>
          </cell>
          <cell r="K36">
            <v>5.9</v>
          </cell>
          <cell r="L36">
            <v>0.6</v>
          </cell>
          <cell r="M36">
            <v>4.1879999999999997</v>
          </cell>
          <cell r="N36">
            <v>0.51600000000000001</v>
          </cell>
          <cell r="O36" t="str">
            <v>&lt;30</v>
          </cell>
        </row>
        <row r="37">
          <cell r="B37">
            <v>20</v>
          </cell>
          <cell r="C37">
            <v>105.6</v>
          </cell>
          <cell r="D37">
            <v>87.4</v>
          </cell>
          <cell r="E37">
            <v>96.7</v>
          </cell>
          <cell r="F37">
            <v>30.36</v>
          </cell>
          <cell r="G37">
            <v>3.2879999999999998</v>
          </cell>
          <cell r="H37">
            <v>24500</v>
          </cell>
          <cell r="I37">
            <v>20</v>
          </cell>
          <cell r="J37">
            <v>3.4</v>
          </cell>
          <cell r="K37">
            <v>5.9</v>
          </cell>
          <cell r="L37">
            <v>0.6</v>
          </cell>
          <cell r="M37">
            <v>4.1879999999999997</v>
          </cell>
          <cell r="N37">
            <v>0.51600000000000001</v>
          </cell>
          <cell r="O37" t="str">
            <v>&lt;30</v>
          </cell>
        </row>
        <row r="38">
          <cell r="B38">
            <v>20</v>
          </cell>
          <cell r="C38">
            <v>105.6</v>
          </cell>
          <cell r="D38">
            <v>87.4</v>
          </cell>
          <cell r="E38">
            <v>96.7</v>
          </cell>
          <cell r="F38">
            <v>30.36</v>
          </cell>
          <cell r="G38">
            <v>3.2879999999999998</v>
          </cell>
          <cell r="H38">
            <v>25000</v>
          </cell>
          <cell r="I38">
            <v>20</v>
          </cell>
          <cell r="J38">
            <v>3.4</v>
          </cell>
          <cell r="K38">
            <v>5.9</v>
          </cell>
          <cell r="L38">
            <v>0.6</v>
          </cell>
          <cell r="M38">
            <v>4.1879999999999997</v>
          </cell>
          <cell r="N38">
            <v>0.51600000000000001</v>
          </cell>
          <cell r="O38" t="str">
            <v>&lt;30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총괄"/>
      <sheetName val="가리산리"/>
      <sheetName val="2011. 1월"/>
      <sheetName val="2011. 2월"/>
      <sheetName val="2011. 3월"/>
      <sheetName val="2011. 4월"/>
      <sheetName val="2011. 5월"/>
      <sheetName val="2011. 6월"/>
      <sheetName val="2011. 7월"/>
      <sheetName val="2011. 8월"/>
      <sheetName val="2011. 9월"/>
      <sheetName val="2011. 10월"/>
      <sheetName val="2011. 11월"/>
      <sheetName val="2011. 12월"/>
    </sheetNames>
    <sheetDataSet>
      <sheetData sheetId="0">
        <row r="17">
          <cell r="B17">
            <v>18</v>
          </cell>
          <cell r="C17">
            <v>37</v>
          </cell>
          <cell r="D17">
            <v>26.8</v>
          </cell>
          <cell r="E17">
            <v>41</v>
          </cell>
          <cell r="F17">
            <v>22.655999999999999</v>
          </cell>
          <cell r="G17">
            <v>2.4159999999999999</v>
          </cell>
          <cell r="H17">
            <v>30000</v>
          </cell>
          <cell r="I17">
            <v>18</v>
          </cell>
          <cell r="J17">
            <v>2.2000000000000002</v>
          </cell>
          <cell r="K17">
            <v>5.2</v>
          </cell>
          <cell r="L17">
            <v>2.8</v>
          </cell>
          <cell r="M17">
            <v>6.0720000000000001</v>
          </cell>
          <cell r="N17">
            <v>0.379</v>
          </cell>
        </row>
        <row r="18">
          <cell r="B18">
            <v>31</v>
          </cell>
          <cell r="C18">
            <v>109</v>
          </cell>
          <cell r="D18">
            <v>91.4</v>
          </cell>
          <cell r="E18">
            <v>109</v>
          </cell>
          <cell r="F18">
            <v>38.64</v>
          </cell>
          <cell r="G18">
            <v>4.944</v>
          </cell>
          <cell r="H18">
            <v>44000</v>
          </cell>
          <cell r="I18">
            <v>31</v>
          </cell>
          <cell r="J18">
            <v>5.3</v>
          </cell>
          <cell r="K18">
            <v>8</v>
          </cell>
          <cell r="L18">
            <v>8.3759999999999994</v>
          </cell>
          <cell r="M18">
            <v>10.56</v>
          </cell>
          <cell r="N18">
            <v>1.32</v>
          </cell>
        </row>
        <row r="19">
          <cell r="B19">
            <v>23</v>
          </cell>
          <cell r="C19">
            <v>84.424999999999997</v>
          </cell>
          <cell r="D19">
            <v>69.275000000000006</v>
          </cell>
          <cell r="E19">
            <v>77.24166666666666</v>
          </cell>
          <cell r="F19">
            <v>28.937999999999999</v>
          </cell>
          <cell r="G19">
            <v>3.4293333333333336</v>
          </cell>
          <cell r="H19">
            <v>38000</v>
          </cell>
          <cell r="I19">
            <v>23</v>
          </cell>
          <cell r="J19">
            <v>3.4250000000000003</v>
          </cell>
          <cell r="K19">
            <v>5.916666666666667</v>
          </cell>
          <cell r="L19">
            <v>5.7729999999999997</v>
          </cell>
          <cell r="M19">
            <v>8.2140000000000004</v>
          </cell>
          <cell r="N19">
            <v>0.63966666666666661</v>
          </cell>
        </row>
      </sheetData>
      <sheetData sheetId="1" refreshError="1"/>
      <sheetData sheetId="2">
        <row r="36">
          <cell r="B36">
            <v>25</v>
          </cell>
          <cell r="C36">
            <v>37.799999999999997</v>
          </cell>
          <cell r="D36">
            <v>26.8</v>
          </cell>
          <cell r="E36">
            <v>41</v>
          </cell>
          <cell r="F36">
            <v>27.12</v>
          </cell>
          <cell r="G36">
            <v>4.1040000000000001</v>
          </cell>
          <cell r="H36">
            <v>43500</v>
          </cell>
          <cell r="I36">
            <v>25</v>
          </cell>
          <cell r="J36">
            <v>2.2000000000000002</v>
          </cell>
          <cell r="K36">
            <v>6.3</v>
          </cell>
          <cell r="L36">
            <v>2.8</v>
          </cell>
          <cell r="M36">
            <v>10.56</v>
          </cell>
          <cell r="N36">
            <v>1.32</v>
          </cell>
        </row>
        <row r="37">
          <cell r="B37">
            <v>25</v>
          </cell>
          <cell r="C37">
            <v>37.799999999999997</v>
          </cell>
          <cell r="D37">
            <v>26.8</v>
          </cell>
          <cell r="E37">
            <v>41</v>
          </cell>
          <cell r="F37">
            <v>27.12</v>
          </cell>
          <cell r="G37">
            <v>4.1040000000000001</v>
          </cell>
          <cell r="H37">
            <v>43500</v>
          </cell>
          <cell r="I37">
            <v>25</v>
          </cell>
          <cell r="J37">
            <v>2.2000000000000002</v>
          </cell>
          <cell r="K37">
            <v>6.3</v>
          </cell>
          <cell r="L37">
            <v>2.8</v>
          </cell>
          <cell r="M37">
            <v>10.56</v>
          </cell>
          <cell r="N37">
            <v>1.32</v>
          </cell>
        </row>
        <row r="38">
          <cell r="B38">
            <v>25</v>
          </cell>
          <cell r="C38">
            <v>37.799999999999997</v>
          </cell>
          <cell r="D38">
            <v>26.8</v>
          </cell>
          <cell r="E38">
            <v>41</v>
          </cell>
          <cell r="F38">
            <v>27.12</v>
          </cell>
          <cell r="G38">
            <v>4.1040000000000001</v>
          </cell>
          <cell r="H38">
            <v>44000</v>
          </cell>
          <cell r="I38">
            <v>25</v>
          </cell>
          <cell r="J38">
            <v>2.2000000000000002</v>
          </cell>
          <cell r="K38">
            <v>6.3</v>
          </cell>
          <cell r="L38">
            <v>2.8</v>
          </cell>
          <cell r="M38">
            <v>10.56</v>
          </cell>
          <cell r="N38">
            <v>1.32</v>
          </cell>
        </row>
      </sheetData>
      <sheetData sheetId="3">
        <row r="36">
          <cell r="B36">
            <v>30</v>
          </cell>
          <cell r="C36">
            <v>37</v>
          </cell>
          <cell r="D36">
            <v>30.3</v>
          </cell>
          <cell r="E36">
            <v>51</v>
          </cell>
          <cell r="F36">
            <v>25.8</v>
          </cell>
          <cell r="G36">
            <v>3.6240000000000001</v>
          </cell>
          <cell r="H36">
            <v>42500</v>
          </cell>
          <cell r="I36">
            <v>30</v>
          </cell>
          <cell r="J36">
            <v>4.9000000000000004</v>
          </cell>
          <cell r="K36">
            <v>7.1</v>
          </cell>
          <cell r="L36">
            <v>5.8</v>
          </cell>
          <cell r="M36">
            <v>9</v>
          </cell>
          <cell r="N36">
            <v>1.1279999999999999</v>
          </cell>
        </row>
        <row r="37">
          <cell r="B37">
            <v>30</v>
          </cell>
          <cell r="C37">
            <v>37</v>
          </cell>
          <cell r="D37">
            <v>30.3</v>
          </cell>
          <cell r="E37">
            <v>51</v>
          </cell>
          <cell r="F37">
            <v>25.8</v>
          </cell>
          <cell r="G37">
            <v>3.6240000000000001</v>
          </cell>
          <cell r="H37">
            <v>42500</v>
          </cell>
          <cell r="I37">
            <v>30</v>
          </cell>
          <cell r="J37">
            <v>4.9000000000000004</v>
          </cell>
          <cell r="K37">
            <v>7.1</v>
          </cell>
          <cell r="L37">
            <v>5.8</v>
          </cell>
          <cell r="M37">
            <v>9</v>
          </cell>
          <cell r="N37">
            <v>1.1279999999999999</v>
          </cell>
        </row>
        <row r="38">
          <cell r="B38">
            <v>30</v>
          </cell>
          <cell r="C38">
            <v>37</v>
          </cell>
          <cell r="D38">
            <v>30.3</v>
          </cell>
          <cell r="E38">
            <v>51</v>
          </cell>
          <cell r="F38">
            <v>25.8</v>
          </cell>
          <cell r="G38">
            <v>3.6240000000000001</v>
          </cell>
          <cell r="H38">
            <v>43000</v>
          </cell>
          <cell r="I38">
            <v>30</v>
          </cell>
          <cell r="J38">
            <v>4.9000000000000004</v>
          </cell>
          <cell r="K38">
            <v>7.1</v>
          </cell>
          <cell r="L38">
            <v>5.8</v>
          </cell>
          <cell r="M38">
            <v>9</v>
          </cell>
          <cell r="N38">
            <v>1.1279999999999999</v>
          </cell>
        </row>
      </sheetData>
      <sheetData sheetId="4">
        <row r="36">
          <cell r="B36">
            <v>31</v>
          </cell>
          <cell r="C36">
            <v>51.3</v>
          </cell>
          <cell r="D36">
            <v>42.5</v>
          </cell>
          <cell r="E36">
            <v>60</v>
          </cell>
          <cell r="F36">
            <v>27.24</v>
          </cell>
          <cell r="G36">
            <v>3.96</v>
          </cell>
          <cell r="H36">
            <v>42000</v>
          </cell>
          <cell r="I36">
            <v>31</v>
          </cell>
          <cell r="J36">
            <v>5.3</v>
          </cell>
          <cell r="K36">
            <v>8</v>
          </cell>
          <cell r="L36">
            <v>7.3</v>
          </cell>
          <cell r="M36">
            <v>9.9600000000000009</v>
          </cell>
          <cell r="N36">
            <v>1.1160000000000001</v>
          </cell>
        </row>
        <row r="37">
          <cell r="B37">
            <v>31</v>
          </cell>
          <cell r="C37">
            <v>51.3</v>
          </cell>
          <cell r="D37">
            <v>42.5</v>
          </cell>
          <cell r="E37">
            <v>60</v>
          </cell>
          <cell r="F37">
            <v>27.24</v>
          </cell>
          <cell r="G37">
            <v>3.96</v>
          </cell>
          <cell r="H37">
            <v>42000</v>
          </cell>
          <cell r="I37">
            <v>31</v>
          </cell>
          <cell r="J37">
            <v>5.3</v>
          </cell>
          <cell r="K37">
            <v>8</v>
          </cell>
          <cell r="L37">
            <v>7.3</v>
          </cell>
          <cell r="M37">
            <v>9.9600000000000009</v>
          </cell>
          <cell r="N37">
            <v>1.1160000000000001</v>
          </cell>
        </row>
        <row r="38">
          <cell r="B38">
            <v>31</v>
          </cell>
          <cell r="C38">
            <v>51.3</v>
          </cell>
          <cell r="D38">
            <v>42.5</v>
          </cell>
          <cell r="E38">
            <v>60</v>
          </cell>
          <cell r="F38">
            <v>27.24</v>
          </cell>
          <cell r="G38">
            <v>3.96</v>
          </cell>
          <cell r="H38">
            <v>42000</v>
          </cell>
          <cell r="I38">
            <v>31</v>
          </cell>
          <cell r="J38">
            <v>5.3</v>
          </cell>
          <cell r="K38">
            <v>8</v>
          </cell>
          <cell r="L38">
            <v>7.3</v>
          </cell>
          <cell r="M38">
            <v>9.9600000000000009</v>
          </cell>
          <cell r="N38">
            <v>1.1160000000000001</v>
          </cell>
        </row>
      </sheetData>
      <sheetData sheetId="5">
        <row r="36">
          <cell r="B36">
            <v>22</v>
          </cell>
          <cell r="C36">
            <v>109</v>
          </cell>
          <cell r="D36">
            <v>91.4</v>
          </cell>
          <cell r="E36">
            <v>109</v>
          </cell>
          <cell r="F36">
            <v>38.64</v>
          </cell>
          <cell r="G36">
            <v>4.944</v>
          </cell>
          <cell r="H36">
            <v>42500</v>
          </cell>
          <cell r="I36">
            <v>22</v>
          </cell>
          <cell r="J36">
            <v>3.4</v>
          </cell>
          <cell r="K36">
            <v>5.6</v>
          </cell>
          <cell r="L36">
            <v>6.6</v>
          </cell>
          <cell r="M36">
            <v>7.44</v>
          </cell>
          <cell r="N36">
            <v>0.504</v>
          </cell>
        </row>
        <row r="37">
          <cell r="B37">
            <v>22</v>
          </cell>
          <cell r="C37">
            <v>109</v>
          </cell>
          <cell r="D37">
            <v>91.4</v>
          </cell>
          <cell r="E37">
            <v>109</v>
          </cell>
          <cell r="F37">
            <v>38.64</v>
          </cell>
          <cell r="G37">
            <v>4.944</v>
          </cell>
          <cell r="H37">
            <v>42500</v>
          </cell>
          <cell r="I37">
            <v>22</v>
          </cell>
          <cell r="J37">
            <v>3.4</v>
          </cell>
          <cell r="K37">
            <v>5.6</v>
          </cell>
          <cell r="L37">
            <v>6.6</v>
          </cell>
          <cell r="M37">
            <v>7.44</v>
          </cell>
          <cell r="N37">
            <v>0.504</v>
          </cell>
        </row>
        <row r="38">
          <cell r="B38">
            <v>22</v>
          </cell>
          <cell r="C38">
            <v>109</v>
          </cell>
          <cell r="D38">
            <v>91.4</v>
          </cell>
          <cell r="E38">
            <v>109</v>
          </cell>
          <cell r="F38">
            <v>38.64</v>
          </cell>
          <cell r="G38">
            <v>4.944</v>
          </cell>
          <cell r="H38">
            <v>43000</v>
          </cell>
          <cell r="I38">
            <v>22</v>
          </cell>
          <cell r="J38">
            <v>3.4</v>
          </cell>
          <cell r="K38">
            <v>5.6</v>
          </cell>
          <cell r="L38">
            <v>6.6</v>
          </cell>
          <cell r="M38">
            <v>7.44</v>
          </cell>
          <cell r="N38">
            <v>0.504</v>
          </cell>
        </row>
      </sheetData>
      <sheetData sheetId="6">
        <row r="36">
          <cell r="B36">
            <v>20</v>
          </cell>
          <cell r="C36">
            <v>105</v>
          </cell>
          <cell r="D36">
            <v>85.2</v>
          </cell>
          <cell r="E36">
            <v>80</v>
          </cell>
          <cell r="F36">
            <v>32.28</v>
          </cell>
          <cell r="G36">
            <v>3.6480000000000001</v>
          </cell>
          <cell r="H36">
            <v>40500</v>
          </cell>
          <cell r="I36">
            <v>20</v>
          </cell>
          <cell r="J36">
            <v>3.1</v>
          </cell>
          <cell r="K36">
            <v>5.4</v>
          </cell>
          <cell r="L36">
            <v>3.8</v>
          </cell>
          <cell r="M36">
            <v>6.0720000000000001</v>
          </cell>
          <cell r="N36">
            <v>0.432</v>
          </cell>
        </row>
        <row r="37">
          <cell r="B37">
            <v>20</v>
          </cell>
          <cell r="C37">
            <v>105</v>
          </cell>
          <cell r="D37">
            <v>85.2</v>
          </cell>
          <cell r="E37">
            <v>80</v>
          </cell>
          <cell r="F37">
            <v>32.28</v>
          </cell>
          <cell r="G37">
            <v>3.6480000000000001</v>
          </cell>
          <cell r="H37">
            <v>40500</v>
          </cell>
          <cell r="I37">
            <v>20</v>
          </cell>
          <cell r="J37">
            <v>3.1</v>
          </cell>
          <cell r="K37">
            <v>5.4</v>
          </cell>
          <cell r="L37">
            <v>3.8</v>
          </cell>
          <cell r="M37">
            <v>6.0720000000000001</v>
          </cell>
          <cell r="N37">
            <v>0.432</v>
          </cell>
        </row>
        <row r="38">
          <cell r="B38">
            <v>20</v>
          </cell>
          <cell r="C38">
            <v>105</v>
          </cell>
          <cell r="D38">
            <v>85.2</v>
          </cell>
          <cell r="E38">
            <v>80</v>
          </cell>
          <cell r="F38">
            <v>32.28</v>
          </cell>
          <cell r="G38">
            <v>3.6480000000000001</v>
          </cell>
          <cell r="H38">
            <v>41000</v>
          </cell>
          <cell r="I38">
            <v>20</v>
          </cell>
          <cell r="J38">
            <v>3.1</v>
          </cell>
          <cell r="K38">
            <v>5.4</v>
          </cell>
          <cell r="L38">
            <v>3.8</v>
          </cell>
          <cell r="M38">
            <v>6.0720000000000001</v>
          </cell>
          <cell r="N38">
            <v>0.432</v>
          </cell>
        </row>
      </sheetData>
      <sheetData sheetId="7">
        <row r="36">
          <cell r="B36">
            <v>21</v>
          </cell>
          <cell r="C36">
            <v>99.2</v>
          </cell>
          <cell r="D36">
            <v>81.3</v>
          </cell>
          <cell r="E36">
            <v>85</v>
          </cell>
          <cell r="F36">
            <v>31.32</v>
          </cell>
          <cell r="G36">
            <v>3.84</v>
          </cell>
          <cell r="H36">
            <v>44000</v>
          </cell>
          <cell r="I36">
            <v>21</v>
          </cell>
          <cell r="J36">
            <v>3</v>
          </cell>
          <cell r="K36">
            <v>5.3</v>
          </cell>
          <cell r="L36">
            <v>5.2</v>
          </cell>
          <cell r="M36">
            <v>7.8719999999999999</v>
          </cell>
          <cell r="N36">
            <v>0.54600000000000004</v>
          </cell>
        </row>
        <row r="37">
          <cell r="B37">
            <v>21</v>
          </cell>
          <cell r="C37">
            <v>99.2</v>
          </cell>
          <cell r="D37">
            <v>81.3</v>
          </cell>
          <cell r="E37">
            <v>85</v>
          </cell>
          <cell r="F37">
            <v>31.32</v>
          </cell>
          <cell r="G37">
            <v>3.84</v>
          </cell>
          <cell r="H37">
            <v>44000</v>
          </cell>
          <cell r="I37">
            <v>21</v>
          </cell>
          <cell r="J37">
            <v>3</v>
          </cell>
          <cell r="K37">
            <v>5.3</v>
          </cell>
          <cell r="L37">
            <v>5.2</v>
          </cell>
          <cell r="M37">
            <v>7.8719999999999999</v>
          </cell>
          <cell r="N37">
            <v>0.54600000000000004</v>
          </cell>
        </row>
        <row r="38">
          <cell r="B38">
            <v>21</v>
          </cell>
          <cell r="C38">
            <v>99.2</v>
          </cell>
          <cell r="D38">
            <v>81.3</v>
          </cell>
          <cell r="E38">
            <v>85</v>
          </cell>
          <cell r="F38">
            <v>31.32</v>
          </cell>
          <cell r="G38">
            <v>3.84</v>
          </cell>
          <cell r="H38">
            <v>44000</v>
          </cell>
          <cell r="I38">
            <v>21</v>
          </cell>
          <cell r="J38">
            <v>3</v>
          </cell>
          <cell r="K38">
            <v>5.3</v>
          </cell>
          <cell r="L38">
            <v>5.2</v>
          </cell>
          <cell r="M38">
            <v>7.8719999999999999</v>
          </cell>
          <cell r="N38">
            <v>0.54600000000000004</v>
          </cell>
        </row>
      </sheetData>
      <sheetData sheetId="8">
        <row r="36">
          <cell r="B36">
            <v>27</v>
          </cell>
          <cell r="C36">
            <v>86.6</v>
          </cell>
          <cell r="D36">
            <v>72</v>
          </cell>
          <cell r="E36">
            <v>64</v>
          </cell>
          <cell r="F36">
            <v>22.655999999999999</v>
          </cell>
          <cell r="G36">
            <v>2.4159999999999999</v>
          </cell>
          <cell r="H36">
            <v>43500</v>
          </cell>
          <cell r="I36">
            <v>27</v>
          </cell>
          <cell r="J36">
            <v>3</v>
          </cell>
          <cell r="K36">
            <v>5.2</v>
          </cell>
          <cell r="L36">
            <v>5.8</v>
          </cell>
          <cell r="M36">
            <v>6.9359999999999999</v>
          </cell>
          <cell r="N36">
            <v>0.49099999999999999</v>
          </cell>
        </row>
        <row r="37">
          <cell r="B37">
            <v>27</v>
          </cell>
          <cell r="C37">
            <v>86.6</v>
          </cell>
          <cell r="D37">
            <v>72</v>
          </cell>
          <cell r="E37">
            <v>64</v>
          </cell>
          <cell r="F37">
            <v>22.655999999999999</v>
          </cell>
          <cell r="G37">
            <v>2.4159999999999999</v>
          </cell>
          <cell r="H37">
            <v>43500</v>
          </cell>
          <cell r="I37">
            <v>27</v>
          </cell>
          <cell r="J37">
            <v>3</v>
          </cell>
          <cell r="K37">
            <v>5.2</v>
          </cell>
          <cell r="L37">
            <v>5.8</v>
          </cell>
          <cell r="M37">
            <v>6.9359999999999999</v>
          </cell>
          <cell r="N37">
            <v>0.49099999999999999</v>
          </cell>
        </row>
        <row r="38">
          <cell r="B38">
            <v>27</v>
          </cell>
          <cell r="C38">
            <v>86.6</v>
          </cell>
          <cell r="D38">
            <v>72</v>
          </cell>
          <cell r="E38">
            <v>64</v>
          </cell>
          <cell r="F38">
            <v>22.655999999999999</v>
          </cell>
          <cell r="G38">
            <v>2.4159999999999999</v>
          </cell>
          <cell r="H38">
            <v>44000</v>
          </cell>
          <cell r="I38">
            <v>27</v>
          </cell>
          <cell r="J38">
            <v>3</v>
          </cell>
          <cell r="K38">
            <v>5.2</v>
          </cell>
          <cell r="L38">
            <v>5.8</v>
          </cell>
          <cell r="M38">
            <v>6.9359999999999999</v>
          </cell>
          <cell r="N38">
            <v>0.49099999999999999</v>
          </cell>
        </row>
      </sheetData>
      <sheetData sheetId="9">
        <row r="36">
          <cell r="B36">
            <v>24</v>
          </cell>
          <cell r="C36">
            <v>99.6</v>
          </cell>
          <cell r="D36">
            <v>82.8</v>
          </cell>
          <cell r="E36">
            <v>72.7</v>
          </cell>
          <cell r="F36">
            <v>27.54</v>
          </cell>
          <cell r="G36">
            <v>2.8559999999999999</v>
          </cell>
          <cell r="H36">
            <v>35000</v>
          </cell>
          <cell r="I36">
            <v>24</v>
          </cell>
          <cell r="J36">
            <v>3</v>
          </cell>
          <cell r="K36">
            <v>5.2</v>
          </cell>
          <cell r="L36">
            <v>5.6</v>
          </cell>
          <cell r="M36">
            <v>7.008</v>
          </cell>
          <cell r="N36">
            <v>0.44400000000000001</v>
          </cell>
          <cell r="O36" t="str">
            <v>&lt;30</v>
          </cell>
        </row>
        <row r="37">
          <cell r="B37">
            <v>24</v>
          </cell>
          <cell r="C37">
            <v>99.6</v>
          </cell>
          <cell r="D37">
            <v>82.8</v>
          </cell>
          <cell r="E37">
            <v>72.7</v>
          </cell>
          <cell r="F37">
            <v>27.54</v>
          </cell>
          <cell r="G37">
            <v>2.8559999999999999</v>
          </cell>
          <cell r="H37">
            <v>35000</v>
          </cell>
          <cell r="I37">
            <v>24</v>
          </cell>
          <cell r="J37">
            <v>3</v>
          </cell>
          <cell r="K37">
            <v>5.2</v>
          </cell>
          <cell r="L37">
            <v>5.6</v>
          </cell>
          <cell r="M37">
            <v>7.008</v>
          </cell>
          <cell r="N37">
            <v>0.44400000000000001</v>
          </cell>
          <cell r="O37" t="str">
            <v>&lt;30</v>
          </cell>
        </row>
        <row r="38">
          <cell r="B38">
            <v>24</v>
          </cell>
          <cell r="C38">
            <v>99.6</v>
          </cell>
          <cell r="D38">
            <v>82.8</v>
          </cell>
          <cell r="E38">
            <v>72.7</v>
          </cell>
          <cell r="F38">
            <v>27.54</v>
          </cell>
          <cell r="G38">
            <v>2.8559999999999999</v>
          </cell>
          <cell r="H38">
            <v>35000</v>
          </cell>
          <cell r="I38">
            <v>24</v>
          </cell>
          <cell r="J38">
            <v>3</v>
          </cell>
          <cell r="K38">
            <v>5.2</v>
          </cell>
          <cell r="L38">
            <v>5.6</v>
          </cell>
          <cell r="M38">
            <v>7.008</v>
          </cell>
          <cell r="N38">
            <v>0.44400000000000001</v>
          </cell>
          <cell r="O38" t="str">
            <v>&lt;30</v>
          </cell>
        </row>
      </sheetData>
      <sheetData sheetId="10">
        <row r="36">
          <cell r="B36">
            <v>20</v>
          </cell>
          <cell r="C36">
            <v>98.1</v>
          </cell>
          <cell r="D36">
            <v>79.2</v>
          </cell>
          <cell r="E36">
            <v>95</v>
          </cell>
          <cell r="F36">
            <v>30.6</v>
          </cell>
          <cell r="G36">
            <v>2.496</v>
          </cell>
          <cell r="H36">
            <v>33500</v>
          </cell>
          <cell r="I36">
            <v>20</v>
          </cell>
          <cell r="J36">
            <v>3.4</v>
          </cell>
          <cell r="K36">
            <v>5.9</v>
          </cell>
          <cell r="L36">
            <v>5</v>
          </cell>
          <cell r="M36">
            <v>8.8559999999999999</v>
          </cell>
          <cell r="N36">
            <v>0.39</v>
          </cell>
          <cell r="O36" t="str">
            <v>&lt;30</v>
          </cell>
        </row>
        <row r="37">
          <cell r="B37">
            <v>20</v>
          </cell>
          <cell r="C37">
            <v>98.1</v>
          </cell>
          <cell r="D37">
            <v>79.2</v>
          </cell>
          <cell r="E37">
            <v>95</v>
          </cell>
          <cell r="F37">
            <v>30.6</v>
          </cell>
          <cell r="G37">
            <v>2.496</v>
          </cell>
          <cell r="H37">
            <v>33500</v>
          </cell>
          <cell r="I37">
            <v>20</v>
          </cell>
          <cell r="J37">
            <v>3.4</v>
          </cell>
          <cell r="K37">
            <v>5.9</v>
          </cell>
          <cell r="L37">
            <v>5</v>
          </cell>
          <cell r="M37">
            <v>8.8559999999999999</v>
          </cell>
          <cell r="N37">
            <v>0.39</v>
          </cell>
          <cell r="O37" t="str">
            <v>&lt;30</v>
          </cell>
        </row>
        <row r="38">
          <cell r="B38">
            <v>20</v>
          </cell>
          <cell r="C38">
            <v>98.1</v>
          </cell>
          <cell r="D38">
            <v>79.2</v>
          </cell>
          <cell r="E38">
            <v>95</v>
          </cell>
          <cell r="F38">
            <v>30.6</v>
          </cell>
          <cell r="G38">
            <v>2.496</v>
          </cell>
          <cell r="H38">
            <v>34000</v>
          </cell>
          <cell r="I38">
            <v>20</v>
          </cell>
          <cell r="J38">
            <v>3.4</v>
          </cell>
          <cell r="K38">
            <v>5.9</v>
          </cell>
          <cell r="L38">
            <v>5</v>
          </cell>
          <cell r="M38">
            <v>8.8559999999999999</v>
          </cell>
          <cell r="N38">
            <v>0.39</v>
          </cell>
          <cell r="O38" t="str">
            <v>&lt;30</v>
          </cell>
        </row>
      </sheetData>
      <sheetData sheetId="11">
        <row r="36">
          <cell r="B36">
            <v>18</v>
          </cell>
          <cell r="C36">
            <v>103.8</v>
          </cell>
          <cell r="D36">
            <v>87.2</v>
          </cell>
          <cell r="E36">
            <v>93.8</v>
          </cell>
          <cell r="F36">
            <v>27.9</v>
          </cell>
          <cell r="G36">
            <v>3.1440000000000001</v>
          </cell>
          <cell r="H36">
            <v>30000</v>
          </cell>
          <cell r="I36">
            <v>18</v>
          </cell>
          <cell r="J36">
            <v>3.1</v>
          </cell>
          <cell r="K36">
            <v>5.4</v>
          </cell>
          <cell r="L36">
            <v>8.3759999999999994</v>
          </cell>
          <cell r="M36">
            <v>8.3759999999999994</v>
          </cell>
          <cell r="N36">
            <v>0.379</v>
          </cell>
          <cell r="O36" t="str">
            <v>&lt;30</v>
          </cell>
        </row>
        <row r="37">
          <cell r="B37">
            <v>18</v>
          </cell>
          <cell r="C37">
            <v>103.8</v>
          </cell>
          <cell r="D37">
            <v>87.2</v>
          </cell>
          <cell r="E37">
            <v>93.8</v>
          </cell>
          <cell r="F37">
            <v>27.9</v>
          </cell>
          <cell r="G37">
            <v>3.1440000000000001</v>
          </cell>
          <cell r="H37">
            <v>30000</v>
          </cell>
          <cell r="I37">
            <v>18</v>
          </cell>
          <cell r="J37">
            <v>3.1</v>
          </cell>
          <cell r="K37">
            <v>5.4</v>
          </cell>
          <cell r="L37">
            <v>8.3759999999999994</v>
          </cell>
          <cell r="M37">
            <v>8.3759999999999994</v>
          </cell>
          <cell r="N37">
            <v>0.379</v>
          </cell>
          <cell r="O37" t="str">
            <v>&lt;30</v>
          </cell>
        </row>
        <row r="38">
          <cell r="B38">
            <v>18</v>
          </cell>
          <cell r="C38">
            <v>103.8</v>
          </cell>
          <cell r="D38">
            <v>87.2</v>
          </cell>
          <cell r="E38">
            <v>93.8</v>
          </cell>
          <cell r="F38">
            <v>27.9</v>
          </cell>
          <cell r="G38">
            <v>3.1440000000000001</v>
          </cell>
          <cell r="H38">
            <v>30000</v>
          </cell>
          <cell r="I38">
            <v>18</v>
          </cell>
          <cell r="J38">
            <v>3.1</v>
          </cell>
          <cell r="K38">
            <v>5.4</v>
          </cell>
          <cell r="L38">
            <v>8.3759999999999994</v>
          </cell>
          <cell r="M38">
            <v>8.3759999999999994</v>
          </cell>
          <cell r="N38">
            <v>0.379</v>
          </cell>
          <cell r="O38" t="str">
            <v>&lt;30</v>
          </cell>
        </row>
      </sheetData>
      <sheetData sheetId="12">
        <row r="36">
          <cell r="B36">
            <v>20</v>
          </cell>
          <cell r="C36">
            <v>89.1</v>
          </cell>
          <cell r="D36">
            <v>74.2</v>
          </cell>
          <cell r="E36">
            <v>91.5</v>
          </cell>
          <cell r="F36">
            <v>27.36</v>
          </cell>
          <cell r="G36">
            <v>3.048</v>
          </cell>
          <cell r="H36">
            <v>31000</v>
          </cell>
          <cell r="I36">
            <v>20</v>
          </cell>
          <cell r="J36">
            <v>3.2</v>
          </cell>
          <cell r="K36">
            <v>5.6</v>
          </cell>
          <cell r="L36">
            <v>7</v>
          </cell>
          <cell r="M36">
            <v>8.52</v>
          </cell>
          <cell r="N36">
            <v>0.45100000000000001</v>
          </cell>
          <cell r="O36" t="str">
            <v>&lt;30</v>
          </cell>
        </row>
        <row r="37">
          <cell r="B37">
            <v>20</v>
          </cell>
          <cell r="C37">
            <v>89.1</v>
          </cell>
          <cell r="D37">
            <v>74.2</v>
          </cell>
          <cell r="E37">
            <v>91.5</v>
          </cell>
          <cell r="F37">
            <v>27.36</v>
          </cell>
          <cell r="G37">
            <v>3.048</v>
          </cell>
          <cell r="H37">
            <v>31000</v>
          </cell>
          <cell r="I37">
            <v>20</v>
          </cell>
          <cell r="J37">
            <v>3.2</v>
          </cell>
          <cell r="K37">
            <v>5.6</v>
          </cell>
          <cell r="L37">
            <v>7</v>
          </cell>
          <cell r="M37">
            <v>8.52</v>
          </cell>
          <cell r="N37">
            <v>0.45100000000000001</v>
          </cell>
          <cell r="O37" t="str">
            <v>&lt;30</v>
          </cell>
        </row>
        <row r="38">
          <cell r="B38">
            <v>20</v>
          </cell>
          <cell r="C38">
            <v>89.1</v>
          </cell>
          <cell r="D38">
            <v>74.2</v>
          </cell>
          <cell r="E38">
            <v>91.5</v>
          </cell>
          <cell r="F38">
            <v>27.36</v>
          </cell>
          <cell r="G38">
            <v>3.048</v>
          </cell>
          <cell r="H38">
            <v>31000</v>
          </cell>
          <cell r="I38">
            <v>20</v>
          </cell>
          <cell r="J38">
            <v>3.2</v>
          </cell>
          <cell r="K38">
            <v>5.6</v>
          </cell>
          <cell r="L38">
            <v>7</v>
          </cell>
          <cell r="M38">
            <v>8.52</v>
          </cell>
          <cell r="N38">
            <v>0.45100000000000001</v>
          </cell>
          <cell r="O38" t="str">
            <v>&lt;30</v>
          </cell>
        </row>
      </sheetData>
      <sheetData sheetId="13">
        <row r="36">
          <cell r="B36">
            <v>18</v>
          </cell>
          <cell r="C36">
            <v>96.6</v>
          </cell>
          <cell r="D36">
            <v>78.400000000000006</v>
          </cell>
          <cell r="E36">
            <v>83.9</v>
          </cell>
          <cell r="F36">
            <v>28.8</v>
          </cell>
          <cell r="G36">
            <v>3.0720000000000001</v>
          </cell>
          <cell r="H36">
            <v>30000</v>
          </cell>
          <cell r="I36">
            <v>18</v>
          </cell>
          <cell r="J36">
            <v>3.5</v>
          </cell>
          <cell r="K36">
            <v>6</v>
          </cell>
          <cell r="L36">
            <v>6</v>
          </cell>
          <cell r="M36">
            <v>7.968</v>
          </cell>
          <cell r="N36">
            <v>0.47499999999999998</v>
          </cell>
          <cell r="O36" t="str">
            <v>&lt;30</v>
          </cell>
        </row>
        <row r="37">
          <cell r="B37">
            <v>18</v>
          </cell>
          <cell r="C37">
            <v>96.6</v>
          </cell>
          <cell r="D37">
            <v>78.400000000000006</v>
          </cell>
          <cell r="E37">
            <v>83.9</v>
          </cell>
          <cell r="F37">
            <v>28.8</v>
          </cell>
          <cell r="G37">
            <v>3.0720000000000001</v>
          </cell>
          <cell r="H37">
            <v>30000</v>
          </cell>
          <cell r="I37">
            <v>18</v>
          </cell>
          <cell r="J37">
            <v>3.5</v>
          </cell>
          <cell r="K37">
            <v>6</v>
          </cell>
          <cell r="L37">
            <v>6</v>
          </cell>
          <cell r="M37">
            <v>7.968</v>
          </cell>
          <cell r="N37">
            <v>0.47499999999999998</v>
          </cell>
          <cell r="O37" t="str">
            <v>&lt;30</v>
          </cell>
        </row>
        <row r="38">
          <cell r="B38">
            <v>18</v>
          </cell>
          <cell r="C38">
            <v>96.6</v>
          </cell>
          <cell r="D38">
            <v>78.400000000000006</v>
          </cell>
          <cell r="E38">
            <v>83.9</v>
          </cell>
          <cell r="F38">
            <v>28.8</v>
          </cell>
          <cell r="G38">
            <v>3.0720000000000001</v>
          </cell>
          <cell r="H38">
            <v>30000</v>
          </cell>
          <cell r="I38">
            <v>18</v>
          </cell>
          <cell r="J38">
            <v>3.5</v>
          </cell>
          <cell r="K38">
            <v>6</v>
          </cell>
          <cell r="L38">
            <v>6</v>
          </cell>
          <cell r="M38">
            <v>7.968</v>
          </cell>
          <cell r="N38">
            <v>0.47499999999999998</v>
          </cell>
          <cell r="O38" t="str">
            <v>&lt;30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총괄"/>
      <sheetName val="덕산"/>
      <sheetName val="2011. 1월"/>
      <sheetName val="2011. 2월"/>
      <sheetName val="2011. 3월"/>
      <sheetName val="2011. 4월"/>
      <sheetName val="2011. 5월"/>
      <sheetName val="2011. 6월"/>
      <sheetName val="2011. 7월"/>
      <sheetName val="2011. 8월"/>
      <sheetName val="2011. 9월"/>
      <sheetName val="2011. 10월"/>
      <sheetName val="2011. 11월"/>
      <sheetName val="2011. 12월"/>
    </sheetNames>
    <sheetDataSet>
      <sheetData sheetId="0">
        <row r="17">
          <cell r="B17">
            <v>20</v>
          </cell>
          <cell r="C17">
            <v>40.799999999999997</v>
          </cell>
          <cell r="D17">
            <v>29.5</v>
          </cell>
          <cell r="E17">
            <v>45</v>
          </cell>
          <cell r="F17">
            <v>22.68</v>
          </cell>
          <cell r="G17">
            <v>2.1840000000000002</v>
          </cell>
          <cell r="H17">
            <v>24000</v>
          </cell>
          <cell r="I17">
            <v>20</v>
          </cell>
          <cell r="J17">
            <v>2.8</v>
          </cell>
          <cell r="K17">
            <v>3.2</v>
          </cell>
          <cell r="L17">
            <v>2</v>
          </cell>
          <cell r="M17">
            <v>4.992</v>
          </cell>
          <cell r="N17">
            <v>0.32900000000000001</v>
          </cell>
        </row>
        <row r="18">
          <cell r="B18">
            <v>35</v>
          </cell>
          <cell r="C18">
            <v>121.2</v>
          </cell>
          <cell r="D18">
            <v>100.2</v>
          </cell>
          <cell r="E18">
            <v>103.6</v>
          </cell>
          <cell r="F18">
            <v>34</v>
          </cell>
          <cell r="G18">
            <v>4.056</v>
          </cell>
          <cell r="H18">
            <v>31000</v>
          </cell>
          <cell r="I18">
            <v>35</v>
          </cell>
          <cell r="J18">
            <v>4.5</v>
          </cell>
          <cell r="K18">
            <v>6.8</v>
          </cell>
          <cell r="L18">
            <v>7.8</v>
          </cell>
          <cell r="M18">
            <v>13.391999999999999</v>
          </cell>
          <cell r="N18">
            <v>1.1639999999999999</v>
          </cell>
        </row>
        <row r="19">
          <cell r="B19">
            <v>25.666666666666668</v>
          </cell>
          <cell r="C19">
            <v>86.875</v>
          </cell>
          <cell r="D19">
            <v>71.25833333333334</v>
          </cell>
          <cell r="E19">
            <v>75.908333333333331</v>
          </cell>
          <cell r="F19">
            <v>28.774666666666672</v>
          </cell>
          <cell r="G19">
            <v>3.3886666666666669</v>
          </cell>
          <cell r="H19">
            <v>28000</v>
          </cell>
          <cell r="I19">
            <v>25.666666666666668</v>
          </cell>
          <cell r="J19">
            <v>3.2916666666666665</v>
          </cell>
          <cell r="K19">
            <v>5.4000000000000012</v>
          </cell>
          <cell r="L19">
            <v>4.2416666666666671</v>
          </cell>
          <cell r="M19">
            <v>8.0840000000000014</v>
          </cell>
          <cell r="N19">
            <v>0.64566666666666672</v>
          </cell>
        </row>
      </sheetData>
      <sheetData sheetId="1" refreshError="1"/>
      <sheetData sheetId="2">
        <row r="36">
          <cell r="B36">
            <v>30</v>
          </cell>
          <cell r="C36">
            <v>46.6</v>
          </cell>
          <cell r="D36">
            <v>29.5</v>
          </cell>
          <cell r="E36">
            <v>45</v>
          </cell>
          <cell r="F36">
            <v>22.68</v>
          </cell>
          <cell r="G36">
            <v>3.2160000000000002</v>
          </cell>
          <cell r="H36">
            <v>28000</v>
          </cell>
          <cell r="I36">
            <v>30</v>
          </cell>
          <cell r="J36">
            <v>2.8</v>
          </cell>
          <cell r="K36">
            <v>3.2</v>
          </cell>
          <cell r="L36">
            <v>4.2</v>
          </cell>
          <cell r="M36">
            <v>13.391999999999999</v>
          </cell>
          <cell r="N36">
            <v>0.876</v>
          </cell>
        </row>
        <row r="37">
          <cell r="B37">
            <v>30</v>
          </cell>
          <cell r="C37">
            <v>46.6</v>
          </cell>
          <cell r="D37">
            <v>29.5</v>
          </cell>
          <cell r="E37">
            <v>45</v>
          </cell>
          <cell r="F37">
            <v>22.68</v>
          </cell>
          <cell r="G37">
            <v>3.2160000000000002</v>
          </cell>
          <cell r="H37">
            <v>28000</v>
          </cell>
          <cell r="I37">
            <v>30</v>
          </cell>
          <cell r="J37">
            <v>2.8</v>
          </cell>
          <cell r="K37">
            <v>3.2</v>
          </cell>
          <cell r="L37">
            <v>4.2</v>
          </cell>
          <cell r="M37">
            <v>13.391999999999999</v>
          </cell>
          <cell r="N37">
            <v>0.876</v>
          </cell>
        </row>
        <row r="38">
          <cell r="B38">
            <v>30</v>
          </cell>
          <cell r="C38">
            <v>46.6</v>
          </cell>
          <cell r="D38">
            <v>29.5</v>
          </cell>
          <cell r="E38">
            <v>45</v>
          </cell>
          <cell r="F38">
            <v>22.68</v>
          </cell>
          <cell r="G38">
            <v>3.2160000000000002</v>
          </cell>
          <cell r="H38">
            <v>28000</v>
          </cell>
          <cell r="I38">
            <v>30</v>
          </cell>
          <cell r="J38">
            <v>2.8</v>
          </cell>
          <cell r="K38">
            <v>3.2</v>
          </cell>
          <cell r="L38">
            <v>4.2</v>
          </cell>
          <cell r="M38">
            <v>13.391999999999999</v>
          </cell>
          <cell r="N38">
            <v>0.876</v>
          </cell>
        </row>
      </sheetData>
      <sheetData sheetId="3">
        <row r="36">
          <cell r="B36">
            <v>33</v>
          </cell>
          <cell r="C36">
            <v>40.799999999999997</v>
          </cell>
          <cell r="D36">
            <v>34.299999999999997</v>
          </cell>
          <cell r="E36">
            <v>55</v>
          </cell>
          <cell r="F36">
            <v>26.04</v>
          </cell>
          <cell r="G36">
            <v>3.456</v>
          </cell>
          <cell r="H36">
            <v>27000</v>
          </cell>
          <cell r="I36">
            <v>33</v>
          </cell>
          <cell r="J36">
            <v>4.5</v>
          </cell>
          <cell r="K36">
            <v>5.7</v>
          </cell>
          <cell r="L36">
            <v>7.5</v>
          </cell>
          <cell r="M36">
            <v>11.183999999999999</v>
          </cell>
          <cell r="N36">
            <v>1.1160000000000001</v>
          </cell>
        </row>
        <row r="37">
          <cell r="B37">
            <v>33</v>
          </cell>
          <cell r="C37">
            <v>40.799999999999997</v>
          </cell>
          <cell r="D37">
            <v>34.299999999999997</v>
          </cell>
          <cell r="E37">
            <v>55</v>
          </cell>
          <cell r="F37">
            <v>26.04</v>
          </cell>
          <cell r="G37">
            <v>3.456</v>
          </cell>
          <cell r="H37">
            <v>27000</v>
          </cell>
          <cell r="I37">
            <v>33</v>
          </cell>
          <cell r="J37">
            <v>4.5</v>
          </cell>
          <cell r="K37">
            <v>5.7</v>
          </cell>
          <cell r="L37">
            <v>7.5</v>
          </cell>
          <cell r="M37">
            <v>11.183999999999999</v>
          </cell>
          <cell r="N37">
            <v>1.1160000000000001</v>
          </cell>
        </row>
        <row r="38">
          <cell r="B38">
            <v>33</v>
          </cell>
          <cell r="C38">
            <v>40.799999999999997</v>
          </cell>
          <cell r="D38">
            <v>34.299999999999997</v>
          </cell>
          <cell r="E38">
            <v>55</v>
          </cell>
          <cell r="F38">
            <v>26.04</v>
          </cell>
          <cell r="G38">
            <v>3.456</v>
          </cell>
          <cell r="H38">
            <v>27000</v>
          </cell>
          <cell r="I38">
            <v>33</v>
          </cell>
          <cell r="J38">
            <v>4.5</v>
          </cell>
          <cell r="K38">
            <v>5.7</v>
          </cell>
          <cell r="L38">
            <v>7.5</v>
          </cell>
          <cell r="M38">
            <v>11.183999999999999</v>
          </cell>
          <cell r="N38">
            <v>1.1160000000000001</v>
          </cell>
        </row>
      </sheetData>
      <sheetData sheetId="4">
        <row r="36">
          <cell r="B36">
            <v>35</v>
          </cell>
          <cell r="C36">
            <v>50.6</v>
          </cell>
          <cell r="D36">
            <v>42.4</v>
          </cell>
          <cell r="E36">
            <v>58</v>
          </cell>
          <cell r="F36">
            <v>27.24</v>
          </cell>
          <cell r="G36">
            <v>4.056</v>
          </cell>
          <cell r="H36">
            <v>24000</v>
          </cell>
          <cell r="I36">
            <v>35</v>
          </cell>
          <cell r="J36">
            <v>3.1</v>
          </cell>
          <cell r="K36">
            <v>5.0999999999999996</v>
          </cell>
          <cell r="L36">
            <v>7.8</v>
          </cell>
          <cell r="M36">
            <v>9.9600000000000009</v>
          </cell>
          <cell r="N36">
            <v>1.1639999999999999</v>
          </cell>
        </row>
        <row r="37">
          <cell r="B37">
            <v>35</v>
          </cell>
          <cell r="C37">
            <v>50.6</v>
          </cell>
          <cell r="D37">
            <v>42.4</v>
          </cell>
          <cell r="E37">
            <v>58</v>
          </cell>
          <cell r="F37">
            <v>27.24</v>
          </cell>
          <cell r="G37">
            <v>4.056</v>
          </cell>
          <cell r="H37">
            <v>24000</v>
          </cell>
          <cell r="I37">
            <v>35</v>
          </cell>
          <cell r="J37">
            <v>3.1</v>
          </cell>
          <cell r="K37">
            <v>5.0999999999999996</v>
          </cell>
          <cell r="L37">
            <v>7.8</v>
          </cell>
          <cell r="M37">
            <v>9.9600000000000009</v>
          </cell>
          <cell r="N37">
            <v>1.1639999999999999</v>
          </cell>
        </row>
        <row r="38">
          <cell r="B38">
            <v>35</v>
          </cell>
          <cell r="C38">
            <v>50.6</v>
          </cell>
          <cell r="D38">
            <v>42.4</v>
          </cell>
          <cell r="E38">
            <v>58</v>
          </cell>
          <cell r="F38">
            <v>27.24</v>
          </cell>
          <cell r="G38">
            <v>4.056</v>
          </cell>
          <cell r="H38">
            <v>24000</v>
          </cell>
          <cell r="I38">
            <v>35</v>
          </cell>
          <cell r="J38">
            <v>3.1</v>
          </cell>
          <cell r="K38">
            <v>5.0999999999999996</v>
          </cell>
          <cell r="L38">
            <v>7.8</v>
          </cell>
          <cell r="M38">
            <v>9.9600000000000009</v>
          </cell>
          <cell r="N38">
            <v>1.1639999999999999</v>
          </cell>
        </row>
      </sheetData>
      <sheetData sheetId="5">
        <row r="36">
          <cell r="B36">
            <v>24</v>
          </cell>
          <cell r="C36">
            <v>83.3</v>
          </cell>
          <cell r="D36">
            <v>69.8</v>
          </cell>
          <cell r="E36">
            <v>74</v>
          </cell>
          <cell r="F36">
            <v>30</v>
          </cell>
          <cell r="G36">
            <v>3.8639999999999999</v>
          </cell>
          <cell r="H36">
            <v>24500</v>
          </cell>
          <cell r="I36">
            <v>24</v>
          </cell>
          <cell r="J36">
            <v>3.1</v>
          </cell>
          <cell r="K36">
            <v>5.6</v>
          </cell>
          <cell r="L36">
            <v>6</v>
          </cell>
          <cell r="M36">
            <v>6.48</v>
          </cell>
          <cell r="N36">
            <v>0.67200000000000004</v>
          </cell>
        </row>
        <row r="37">
          <cell r="B37">
            <v>24</v>
          </cell>
          <cell r="C37">
            <v>83.3</v>
          </cell>
          <cell r="D37">
            <v>69.8</v>
          </cell>
          <cell r="E37">
            <v>74</v>
          </cell>
          <cell r="F37">
            <v>30</v>
          </cell>
          <cell r="G37">
            <v>3.8639999999999999</v>
          </cell>
          <cell r="H37">
            <v>24500</v>
          </cell>
          <cell r="I37">
            <v>24</v>
          </cell>
          <cell r="J37">
            <v>3.1</v>
          </cell>
          <cell r="K37">
            <v>5.6</v>
          </cell>
          <cell r="L37">
            <v>6</v>
          </cell>
          <cell r="M37">
            <v>6.48</v>
          </cell>
          <cell r="N37">
            <v>0.67200000000000004</v>
          </cell>
        </row>
        <row r="38">
          <cell r="B38">
            <v>24</v>
          </cell>
          <cell r="C38">
            <v>83.3</v>
          </cell>
          <cell r="D38">
            <v>69.8</v>
          </cell>
          <cell r="E38">
            <v>74</v>
          </cell>
          <cell r="F38">
            <v>30</v>
          </cell>
          <cell r="G38">
            <v>3.8639999999999999</v>
          </cell>
          <cell r="H38">
            <v>25000</v>
          </cell>
          <cell r="I38">
            <v>24</v>
          </cell>
          <cell r="J38">
            <v>3.1</v>
          </cell>
          <cell r="K38">
            <v>5.6</v>
          </cell>
          <cell r="L38">
            <v>6</v>
          </cell>
          <cell r="M38">
            <v>6.48</v>
          </cell>
          <cell r="N38">
            <v>0.67200000000000004</v>
          </cell>
        </row>
      </sheetData>
      <sheetData sheetId="6">
        <row r="36">
          <cell r="B36">
            <v>23</v>
          </cell>
          <cell r="C36">
            <v>102.9</v>
          </cell>
          <cell r="D36">
            <v>83.2</v>
          </cell>
          <cell r="E36">
            <v>80</v>
          </cell>
          <cell r="F36">
            <v>32.28</v>
          </cell>
          <cell r="G36">
            <v>3.72</v>
          </cell>
          <cell r="H36">
            <v>26000</v>
          </cell>
          <cell r="I36">
            <v>23</v>
          </cell>
          <cell r="J36">
            <v>2.8</v>
          </cell>
          <cell r="K36">
            <v>5</v>
          </cell>
          <cell r="L36">
            <v>5.8</v>
          </cell>
          <cell r="M36">
            <v>4.992</v>
          </cell>
          <cell r="N36">
            <v>0.35499999999999998</v>
          </cell>
        </row>
        <row r="37">
          <cell r="B37">
            <v>23</v>
          </cell>
          <cell r="C37">
            <v>102.9</v>
          </cell>
          <cell r="D37">
            <v>83.2</v>
          </cell>
          <cell r="E37">
            <v>80</v>
          </cell>
          <cell r="F37">
            <v>32.28</v>
          </cell>
          <cell r="G37">
            <v>3.72</v>
          </cell>
          <cell r="H37">
            <v>26000</v>
          </cell>
          <cell r="I37">
            <v>23</v>
          </cell>
          <cell r="J37">
            <v>2.8</v>
          </cell>
          <cell r="K37">
            <v>5</v>
          </cell>
          <cell r="L37">
            <v>5.8</v>
          </cell>
          <cell r="M37">
            <v>4.992</v>
          </cell>
          <cell r="N37">
            <v>0.35499999999999998</v>
          </cell>
        </row>
        <row r="38">
          <cell r="B38">
            <v>23</v>
          </cell>
          <cell r="C38">
            <v>102.9</v>
          </cell>
          <cell r="D38">
            <v>83.2</v>
          </cell>
          <cell r="E38">
            <v>80</v>
          </cell>
          <cell r="F38">
            <v>32.28</v>
          </cell>
          <cell r="G38">
            <v>3.72</v>
          </cell>
          <cell r="H38">
            <v>26000</v>
          </cell>
          <cell r="I38">
            <v>23</v>
          </cell>
          <cell r="J38">
            <v>2.8</v>
          </cell>
          <cell r="K38">
            <v>5</v>
          </cell>
          <cell r="L38">
            <v>5.8</v>
          </cell>
          <cell r="M38">
            <v>4.992</v>
          </cell>
          <cell r="N38">
            <v>0.35499999999999998</v>
          </cell>
        </row>
      </sheetData>
      <sheetData sheetId="7">
        <row r="36">
          <cell r="B36">
            <v>20</v>
          </cell>
          <cell r="C36">
            <v>113.1</v>
          </cell>
          <cell r="D36">
            <v>94.3</v>
          </cell>
          <cell r="E36">
            <v>85</v>
          </cell>
          <cell r="F36">
            <v>32.159999999999997</v>
          </cell>
          <cell r="G36">
            <v>3.8159999999999998</v>
          </cell>
          <cell r="H36">
            <v>28500</v>
          </cell>
          <cell r="I36">
            <v>20</v>
          </cell>
          <cell r="J36">
            <v>3</v>
          </cell>
          <cell r="K36">
            <v>5.3</v>
          </cell>
          <cell r="L36">
            <v>3.2</v>
          </cell>
          <cell r="M36">
            <v>6.6479999999999997</v>
          </cell>
          <cell r="N36">
            <v>0.32900000000000001</v>
          </cell>
        </row>
        <row r="37">
          <cell r="B37">
            <v>20</v>
          </cell>
          <cell r="C37">
            <v>113.1</v>
          </cell>
          <cell r="D37">
            <v>94.3</v>
          </cell>
          <cell r="E37">
            <v>85</v>
          </cell>
          <cell r="F37">
            <v>32.159999999999997</v>
          </cell>
          <cell r="G37">
            <v>3.8159999999999998</v>
          </cell>
          <cell r="H37">
            <v>28500</v>
          </cell>
          <cell r="I37">
            <v>20</v>
          </cell>
          <cell r="J37">
            <v>3</v>
          </cell>
          <cell r="K37">
            <v>5.3</v>
          </cell>
          <cell r="L37">
            <v>3.2</v>
          </cell>
          <cell r="M37">
            <v>6.6479999999999997</v>
          </cell>
          <cell r="N37">
            <v>0.32900000000000001</v>
          </cell>
        </row>
        <row r="38">
          <cell r="B38">
            <v>20</v>
          </cell>
          <cell r="C38">
            <v>113.1</v>
          </cell>
          <cell r="D38">
            <v>94.3</v>
          </cell>
          <cell r="E38">
            <v>85</v>
          </cell>
          <cell r="F38">
            <v>32.159999999999997</v>
          </cell>
          <cell r="G38">
            <v>3.8159999999999998</v>
          </cell>
          <cell r="H38">
            <v>29000</v>
          </cell>
          <cell r="I38">
            <v>20</v>
          </cell>
          <cell r="J38">
            <v>3</v>
          </cell>
          <cell r="K38">
            <v>5.3</v>
          </cell>
          <cell r="L38">
            <v>3.2</v>
          </cell>
          <cell r="M38">
            <v>6.6479999999999997</v>
          </cell>
          <cell r="N38">
            <v>0.32900000000000001</v>
          </cell>
        </row>
      </sheetData>
      <sheetData sheetId="8">
        <row r="36">
          <cell r="B36">
            <v>25</v>
          </cell>
          <cell r="C36">
            <v>87.4</v>
          </cell>
          <cell r="D36">
            <v>73</v>
          </cell>
          <cell r="E36">
            <v>54</v>
          </cell>
          <cell r="F36">
            <v>23.616</v>
          </cell>
          <cell r="G36">
            <v>2.1840000000000002</v>
          </cell>
          <cell r="H36">
            <v>29000</v>
          </cell>
          <cell r="I36">
            <v>25</v>
          </cell>
          <cell r="J36">
            <v>3</v>
          </cell>
          <cell r="K36">
            <v>5.2</v>
          </cell>
          <cell r="L36">
            <v>2.6</v>
          </cell>
          <cell r="M36">
            <v>6.6239999999999997</v>
          </cell>
          <cell r="N36">
            <v>0.41799999999999998</v>
          </cell>
        </row>
        <row r="37">
          <cell r="B37">
            <v>25</v>
          </cell>
          <cell r="C37">
            <v>87.4</v>
          </cell>
          <cell r="D37">
            <v>73</v>
          </cell>
          <cell r="E37">
            <v>54</v>
          </cell>
          <cell r="F37">
            <v>23.616</v>
          </cell>
          <cell r="G37">
            <v>2.1840000000000002</v>
          </cell>
          <cell r="H37">
            <v>29000</v>
          </cell>
          <cell r="I37">
            <v>25</v>
          </cell>
          <cell r="J37">
            <v>3</v>
          </cell>
          <cell r="K37">
            <v>5.2</v>
          </cell>
          <cell r="L37">
            <v>2.6</v>
          </cell>
          <cell r="M37">
            <v>6.6239999999999997</v>
          </cell>
          <cell r="N37">
            <v>0.41799999999999998</v>
          </cell>
        </row>
        <row r="38">
          <cell r="B38">
            <v>25</v>
          </cell>
          <cell r="C38">
            <v>87.4</v>
          </cell>
          <cell r="D38">
            <v>73</v>
          </cell>
          <cell r="E38">
            <v>54</v>
          </cell>
          <cell r="F38">
            <v>23.616</v>
          </cell>
          <cell r="G38">
            <v>2.1840000000000002</v>
          </cell>
          <cell r="H38">
            <v>29000</v>
          </cell>
          <cell r="I38">
            <v>25</v>
          </cell>
          <cell r="J38">
            <v>3</v>
          </cell>
          <cell r="K38">
            <v>5.2</v>
          </cell>
          <cell r="L38">
            <v>2.6</v>
          </cell>
          <cell r="M38">
            <v>6.6239999999999997</v>
          </cell>
          <cell r="N38">
            <v>0.41799999999999998</v>
          </cell>
        </row>
      </sheetData>
      <sheetData sheetId="9">
        <row r="36">
          <cell r="B36">
            <v>23</v>
          </cell>
          <cell r="C36">
            <v>99.6</v>
          </cell>
          <cell r="D36">
            <v>82.2</v>
          </cell>
          <cell r="E36">
            <v>87.5</v>
          </cell>
          <cell r="F36">
            <v>30.36</v>
          </cell>
          <cell r="G36">
            <v>3.1440000000000001</v>
          </cell>
          <cell r="H36">
            <v>30500</v>
          </cell>
          <cell r="I36">
            <v>23</v>
          </cell>
          <cell r="J36">
            <v>3</v>
          </cell>
          <cell r="K36">
            <v>5.2</v>
          </cell>
          <cell r="L36">
            <v>2.6</v>
          </cell>
          <cell r="M36">
            <v>6.7679999999999998</v>
          </cell>
          <cell r="N36">
            <v>0.54</v>
          </cell>
          <cell r="O36" t="str">
            <v>&lt;30</v>
          </cell>
        </row>
        <row r="37">
          <cell r="B37">
            <v>23</v>
          </cell>
          <cell r="C37">
            <v>99.6</v>
          </cell>
          <cell r="D37">
            <v>82.2</v>
          </cell>
          <cell r="E37">
            <v>87.5</v>
          </cell>
          <cell r="F37">
            <v>30.36</v>
          </cell>
          <cell r="G37">
            <v>3.1440000000000001</v>
          </cell>
          <cell r="H37">
            <v>30500</v>
          </cell>
          <cell r="I37">
            <v>23</v>
          </cell>
          <cell r="J37">
            <v>3</v>
          </cell>
          <cell r="K37">
            <v>5.2</v>
          </cell>
          <cell r="L37">
            <v>2.6</v>
          </cell>
          <cell r="M37">
            <v>6.7679999999999998</v>
          </cell>
          <cell r="N37">
            <v>0.54</v>
          </cell>
          <cell r="O37" t="str">
            <v>&lt;30</v>
          </cell>
        </row>
        <row r="38">
          <cell r="B38">
            <v>23</v>
          </cell>
          <cell r="C38">
            <v>99.6</v>
          </cell>
          <cell r="D38">
            <v>82.2</v>
          </cell>
          <cell r="E38">
            <v>87.5</v>
          </cell>
          <cell r="F38">
            <v>30.36</v>
          </cell>
          <cell r="G38">
            <v>3.1440000000000001</v>
          </cell>
          <cell r="H38">
            <v>31000</v>
          </cell>
          <cell r="I38">
            <v>23</v>
          </cell>
          <cell r="J38">
            <v>3</v>
          </cell>
          <cell r="K38">
            <v>5.2</v>
          </cell>
          <cell r="L38">
            <v>2.6</v>
          </cell>
          <cell r="M38">
            <v>6.7679999999999998</v>
          </cell>
          <cell r="N38">
            <v>0.54</v>
          </cell>
          <cell r="O38" t="str">
            <v>&lt;30</v>
          </cell>
        </row>
      </sheetData>
      <sheetData sheetId="10">
        <row r="36">
          <cell r="B36">
            <v>26</v>
          </cell>
          <cell r="C36">
            <v>92.1</v>
          </cell>
          <cell r="D36">
            <v>76</v>
          </cell>
          <cell r="E36">
            <v>88.3</v>
          </cell>
          <cell r="F36">
            <v>28.86</v>
          </cell>
          <cell r="G36">
            <v>3.048</v>
          </cell>
          <cell r="H36">
            <v>29500</v>
          </cell>
          <cell r="I36">
            <v>26</v>
          </cell>
          <cell r="J36">
            <v>3.5</v>
          </cell>
          <cell r="K36">
            <v>6</v>
          </cell>
          <cell r="L36">
            <v>2</v>
          </cell>
          <cell r="M36">
            <v>7.3680000000000003</v>
          </cell>
          <cell r="N36">
            <v>0.58799999999999997</v>
          </cell>
          <cell r="O36" t="str">
            <v>&lt;30</v>
          </cell>
        </row>
        <row r="37">
          <cell r="B37">
            <v>26</v>
          </cell>
          <cell r="C37">
            <v>92.1</v>
          </cell>
          <cell r="D37">
            <v>76</v>
          </cell>
          <cell r="E37">
            <v>88.3</v>
          </cell>
          <cell r="F37">
            <v>28.86</v>
          </cell>
          <cell r="G37">
            <v>3.048</v>
          </cell>
          <cell r="H37">
            <v>29500</v>
          </cell>
          <cell r="I37">
            <v>26</v>
          </cell>
          <cell r="J37">
            <v>3.5</v>
          </cell>
          <cell r="K37">
            <v>6</v>
          </cell>
          <cell r="L37">
            <v>2</v>
          </cell>
          <cell r="M37">
            <v>7.3680000000000003</v>
          </cell>
          <cell r="N37">
            <v>0.58799999999999997</v>
          </cell>
          <cell r="O37" t="str">
            <v>&lt;30</v>
          </cell>
        </row>
        <row r="38">
          <cell r="B38">
            <v>26</v>
          </cell>
          <cell r="C38">
            <v>92.1</v>
          </cell>
          <cell r="D38">
            <v>76</v>
          </cell>
          <cell r="E38">
            <v>88.3</v>
          </cell>
          <cell r="F38">
            <v>28.86</v>
          </cell>
          <cell r="G38">
            <v>3.048</v>
          </cell>
          <cell r="H38">
            <v>30000</v>
          </cell>
          <cell r="I38">
            <v>26</v>
          </cell>
          <cell r="J38">
            <v>3.5</v>
          </cell>
          <cell r="K38">
            <v>6</v>
          </cell>
          <cell r="L38">
            <v>2</v>
          </cell>
          <cell r="M38">
            <v>7.3680000000000003</v>
          </cell>
          <cell r="N38">
            <v>0.58799999999999997</v>
          </cell>
          <cell r="O38" t="str">
            <v>&lt;30</v>
          </cell>
        </row>
      </sheetData>
      <sheetData sheetId="11">
        <row r="36">
          <cell r="B36">
            <v>21</v>
          </cell>
          <cell r="C36">
            <v>106.8</v>
          </cell>
          <cell r="D36">
            <v>88.8</v>
          </cell>
          <cell r="E36">
            <v>81.7</v>
          </cell>
          <cell r="F36">
            <v>27.9</v>
          </cell>
          <cell r="G36">
            <v>3.48</v>
          </cell>
          <cell r="H36">
            <v>28000</v>
          </cell>
          <cell r="I36">
            <v>21</v>
          </cell>
          <cell r="J36">
            <v>3.3</v>
          </cell>
          <cell r="K36">
            <v>5.7</v>
          </cell>
          <cell r="L36">
            <v>2.2000000000000002</v>
          </cell>
          <cell r="M36">
            <v>7.2</v>
          </cell>
          <cell r="N36">
            <v>0.53800000000000003</v>
          </cell>
          <cell r="O36" t="str">
            <v>&lt;30</v>
          </cell>
        </row>
        <row r="37">
          <cell r="B37">
            <v>21</v>
          </cell>
          <cell r="C37">
            <v>106.8</v>
          </cell>
          <cell r="D37">
            <v>88.8</v>
          </cell>
          <cell r="E37">
            <v>81.7</v>
          </cell>
          <cell r="F37">
            <v>27.9</v>
          </cell>
          <cell r="G37">
            <v>3.48</v>
          </cell>
          <cell r="H37">
            <v>28000</v>
          </cell>
          <cell r="I37">
            <v>21</v>
          </cell>
          <cell r="J37">
            <v>3.3</v>
          </cell>
          <cell r="K37">
            <v>5.7</v>
          </cell>
          <cell r="L37">
            <v>2.2000000000000002</v>
          </cell>
          <cell r="M37">
            <v>7.2</v>
          </cell>
          <cell r="N37">
            <v>0.53800000000000003</v>
          </cell>
          <cell r="O37" t="str">
            <v>&lt;30</v>
          </cell>
        </row>
        <row r="38">
          <cell r="B38">
            <v>21</v>
          </cell>
          <cell r="C38">
            <v>106.8</v>
          </cell>
          <cell r="D38">
            <v>88.8</v>
          </cell>
          <cell r="E38">
            <v>81.7</v>
          </cell>
          <cell r="F38">
            <v>27.9</v>
          </cell>
          <cell r="G38">
            <v>3.48</v>
          </cell>
          <cell r="H38">
            <v>28000</v>
          </cell>
          <cell r="I38">
            <v>21</v>
          </cell>
          <cell r="J38">
            <v>3.3</v>
          </cell>
          <cell r="K38">
            <v>5.7</v>
          </cell>
          <cell r="L38">
            <v>2.2000000000000002</v>
          </cell>
          <cell r="M38">
            <v>7.2</v>
          </cell>
          <cell r="N38">
            <v>0.53800000000000003</v>
          </cell>
          <cell r="O38" t="str">
            <v>&lt;30</v>
          </cell>
        </row>
      </sheetData>
      <sheetData sheetId="12">
        <row r="36">
          <cell r="B36">
            <v>23</v>
          </cell>
          <cell r="C36">
            <v>121.2</v>
          </cell>
          <cell r="D36">
            <v>100.2</v>
          </cell>
          <cell r="E36">
            <v>98.8</v>
          </cell>
          <cell r="F36">
            <v>30.16</v>
          </cell>
          <cell r="G36">
            <v>3.3839999999999999</v>
          </cell>
          <cell r="H36">
            <v>29000</v>
          </cell>
          <cell r="I36">
            <v>23</v>
          </cell>
          <cell r="J36">
            <v>3.5</v>
          </cell>
          <cell r="K36">
            <v>6</v>
          </cell>
          <cell r="L36">
            <v>3</v>
          </cell>
          <cell r="M36">
            <v>8.0640000000000001</v>
          </cell>
          <cell r="N36">
            <v>0.56399999999999995</v>
          </cell>
          <cell r="O36" t="str">
            <v>&lt;30</v>
          </cell>
        </row>
        <row r="37">
          <cell r="B37">
            <v>23</v>
          </cell>
          <cell r="C37">
            <v>121.2</v>
          </cell>
          <cell r="D37">
            <v>100.2</v>
          </cell>
          <cell r="E37">
            <v>98.8</v>
          </cell>
          <cell r="F37">
            <v>30.16</v>
          </cell>
          <cell r="G37">
            <v>3.3839999999999999</v>
          </cell>
          <cell r="H37">
            <v>29000</v>
          </cell>
          <cell r="I37">
            <v>23</v>
          </cell>
          <cell r="J37">
            <v>3.5</v>
          </cell>
          <cell r="K37">
            <v>6</v>
          </cell>
          <cell r="L37">
            <v>3</v>
          </cell>
          <cell r="M37">
            <v>8.0640000000000001</v>
          </cell>
          <cell r="N37">
            <v>0.56399999999999995</v>
          </cell>
          <cell r="O37" t="str">
            <v>&lt;30</v>
          </cell>
        </row>
        <row r="38">
          <cell r="B38">
            <v>23</v>
          </cell>
          <cell r="C38">
            <v>121.2</v>
          </cell>
          <cell r="D38">
            <v>100.2</v>
          </cell>
          <cell r="E38">
            <v>98.8</v>
          </cell>
          <cell r="F38">
            <v>30.16</v>
          </cell>
          <cell r="G38">
            <v>3.3839999999999999</v>
          </cell>
          <cell r="H38">
            <v>29000</v>
          </cell>
          <cell r="I38">
            <v>23</v>
          </cell>
          <cell r="J38">
            <v>3.5</v>
          </cell>
          <cell r="K38">
            <v>6</v>
          </cell>
          <cell r="L38">
            <v>3</v>
          </cell>
          <cell r="M38">
            <v>8.0640000000000001</v>
          </cell>
          <cell r="N38">
            <v>0.56399999999999995</v>
          </cell>
          <cell r="O38" t="str">
            <v>&lt;30</v>
          </cell>
        </row>
      </sheetData>
      <sheetData sheetId="13">
        <row r="36">
          <cell r="B36">
            <v>25</v>
          </cell>
          <cell r="C36">
            <v>98.1</v>
          </cell>
          <cell r="D36">
            <v>81.400000000000006</v>
          </cell>
          <cell r="E36">
            <v>103.6</v>
          </cell>
          <cell r="F36">
            <v>34</v>
          </cell>
          <cell r="G36">
            <v>3.2959999999999998</v>
          </cell>
          <cell r="H36">
            <v>30000</v>
          </cell>
          <cell r="I36">
            <v>25</v>
          </cell>
          <cell r="J36">
            <v>3.9</v>
          </cell>
          <cell r="K36">
            <v>6.8</v>
          </cell>
          <cell r="L36">
            <v>4</v>
          </cell>
          <cell r="M36">
            <v>8.3279999999999994</v>
          </cell>
          <cell r="N36">
            <v>0.58799999999999997</v>
          </cell>
          <cell r="O36" t="str">
            <v>&lt;30</v>
          </cell>
        </row>
        <row r="37">
          <cell r="B37">
            <v>25</v>
          </cell>
          <cell r="C37">
            <v>98.1</v>
          </cell>
          <cell r="D37">
            <v>81.400000000000006</v>
          </cell>
          <cell r="E37">
            <v>103.6</v>
          </cell>
          <cell r="F37">
            <v>34</v>
          </cell>
          <cell r="G37">
            <v>3.2959999999999998</v>
          </cell>
          <cell r="H37">
            <v>30000</v>
          </cell>
          <cell r="I37">
            <v>25</v>
          </cell>
          <cell r="J37">
            <v>3.9</v>
          </cell>
          <cell r="K37">
            <v>6.8</v>
          </cell>
          <cell r="L37">
            <v>4</v>
          </cell>
          <cell r="M37">
            <v>8.3279999999999994</v>
          </cell>
          <cell r="N37">
            <v>0.58799999999999997</v>
          </cell>
          <cell r="O37" t="str">
            <v>&lt;30</v>
          </cell>
        </row>
        <row r="38">
          <cell r="B38">
            <v>25</v>
          </cell>
          <cell r="C38">
            <v>98.1</v>
          </cell>
          <cell r="D38">
            <v>81.400000000000006</v>
          </cell>
          <cell r="E38">
            <v>103.6</v>
          </cell>
          <cell r="F38">
            <v>34</v>
          </cell>
          <cell r="G38">
            <v>3.2959999999999998</v>
          </cell>
          <cell r="H38">
            <v>30000</v>
          </cell>
          <cell r="I38">
            <v>25</v>
          </cell>
          <cell r="J38">
            <v>3.9</v>
          </cell>
          <cell r="K38">
            <v>6.8</v>
          </cell>
          <cell r="L38">
            <v>4</v>
          </cell>
          <cell r="M38">
            <v>8.3279999999999994</v>
          </cell>
          <cell r="N38">
            <v>0.58799999999999997</v>
          </cell>
          <cell r="O38" t="str">
            <v>&lt;30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총괄"/>
      <sheetName val="기린하수처리장"/>
      <sheetName val="2011. 1월"/>
      <sheetName val="2011. 2월"/>
      <sheetName val="2011. 3월"/>
      <sheetName val="2011. 4월"/>
      <sheetName val="2011. 5월"/>
      <sheetName val="2011. 6월"/>
      <sheetName val="2011. 7월"/>
      <sheetName val="2011. 8월"/>
      <sheetName val="2011. 9월"/>
      <sheetName val="2011. 10월"/>
      <sheetName val="2011. 11월"/>
      <sheetName val="2011. 12월"/>
      <sheetName val="Sheet1"/>
    </sheetNames>
    <sheetDataSet>
      <sheetData sheetId="0">
        <row r="17">
          <cell r="O17" t="str">
            <v>&lt;30</v>
          </cell>
        </row>
        <row r="18">
          <cell r="O18" t="str">
            <v>&lt;30</v>
          </cell>
        </row>
        <row r="19">
          <cell r="O19" t="str">
            <v>&lt;30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총괄"/>
      <sheetName val="용대관광지하수처리장"/>
      <sheetName val="2011. 5월"/>
      <sheetName val="2011. 6월"/>
      <sheetName val="2011. 7월"/>
      <sheetName val="2011. 8월"/>
      <sheetName val="2011. 9월"/>
      <sheetName val="2011. 10월"/>
      <sheetName val="2011. 11월"/>
      <sheetName val="2011. 12월"/>
      <sheetName val="Sheet1"/>
      <sheetName val="Sheet2"/>
      <sheetName val="Sheet3"/>
    </sheetNames>
    <sheetDataSet>
      <sheetData sheetId="0" refreshError="1"/>
      <sheetData sheetId="1" refreshError="1"/>
      <sheetData sheetId="2">
        <row r="36">
          <cell r="C36">
            <v>75.900000000000006</v>
          </cell>
          <cell r="D36">
            <v>63.1</v>
          </cell>
          <cell r="E36">
            <v>70</v>
          </cell>
          <cell r="F36">
            <v>25.344000000000001</v>
          </cell>
          <cell r="G36">
            <v>2.3519999999999999</v>
          </cell>
          <cell r="H36">
            <v>24500</v>
          </cell>
          <cell r="J36">
            <v>2.2999999999999998</v>
          </cell>
          <cell r="K36">
            <v>4.7</v>
          </cell>
          <cell r="L36">
            <v>1.8</v>
          </cell>
          <cell r="M36">
            <v>9.4320000000000004</v>
          </cell>
          <cell r="N36">
            <v>0.94799999999999995</v>
          </cell>
          <cell r="O36" t="str">
            <v>&lt;30</v>
          </cell>
        </row>
        <row r="37">
          <cell r="C37">
            <v>142.80000000000001</v>
          </cell>
          <cell r="D37">
            <v>119.1</v>
          </cell>
          <cell r="E37">
            <v>142</v>
          </cell>
          <cell r="F37">
            <v>40.32</v>
          </cell>
          <cell r="G37">
            <v>4.3680000000000003</v>
          </cell>
          <cell r="H37">
            <v>33500</v>
          </cell>
          <cell r="J37">
            <v>7.9</v>
          </cell>
          <cell r="K37">
            <v>13.3</v>
          </cell>
          <cell r="L37">
            <v>9.4</v>
          </cell>
          <cell r="M37">
            <v>18.431999999999999</v>
          </cell>
          <cell r="N37">
            <v>1.788</v>
          </cell>
          <cell r="O37" t="str">
            <v>&lt;30</v>
          </cell>
        </row>
        <row r="38">
          <cell r="C38">
            <v>104.26129032258066</v>
          </cell>
          <cell r="D38">
            <v>86.406451612903226</v>
          </cell>
          <cell r="E38">
            <v>85.929032258064524</v>
          </cell>
          <cell r="F38">
            <v>30.547451612903231</v>
          </cell>
          <cell r="G38">
            <v>3.4732258064516142</v>
          </cell>
          <cell r="H38">
            <v>29000</v>
          </cell>
          <cell r="J38">
            <v>3.887096774193548</v>
          </cell>
          <cell r="K38">
            <v>6.8580645161290317</v>
          </cell>
          <cell r="L38">
            <v>5.5419354838709669</v>
          </cell>
          <cell r="M38">
            <v>12.684225806451613</v>
          </cell>
          <cell r="N38">
            <v>1.2376774193548388</v>
          </cell>
          <cell r="O38" t="str">
            <v>&lt;30</v>
          </cell>
        </row>
      </sheetData>
      <sheetData sheetId="3">
        <row r="36">
          <cell r="C36">
            <v>62.4</v>
          </cell>
          <cell r="D36">
            <v>51.9</v>
          </cell>
          <cell r="E36">
            <v>62</v>
          </cell>
          <cell r="F36">
            <v>23.92</v>
          </cell>
          <cell r="G36">
            <v>1.98</v>
          </cell>
          <cell r="H36">
            <v>26000</v>
          </cell>
          <cell r="J36">
            <v>2.8</v>
          </cell>
          <cell r="K36">
            <v>4.9000000000000004</v>
          </cell>
          <cell r="L36">
            <v>4.4000000000000004</v>
          </cell>
          <cell r="M36">
            <v>8.48</v>
          </cell>
          <cell r="N36">
            <v>0.73599999999999999</v>
          </cell>
          <cell r="O36" t="str">
            <v>&lt;30</v>
          </cell>
        </row>
        <row r="37">
          <cell r="C37">
            <v>135.9</v>
          </cell>
          <cell r="D37">
            <v>113.8</v>
          </cell>
          <cell r="E37">
            <v>105</v>
          </cell>
          <cell r="F37">
            <v>36.880000000000003</v>
          </cell>
          <cell r="G37">
            <v>4.3680000000000003</v>
          </cell>
          <cell r="H37">
            <v>33500</v>
          </cell>
          <cell r="J37">
            <v>7.6</v>
          </cell>
          <cell r="K37">
            <v>13</v>
          </cell>
          <cell r="L37">
            <v>8.9</v>
          </cell>
          <cell r="M37">
            <v>17</v>
          </cell>
          <cell r="N37">
            <v>1.64</v>
          </cell>
          <cell r="O37" t="str">
            <v>&lt;30</v>
          </cell>
        </row>
        <row r="38">
          <cell r="C38">
            <v>99.066666666666663</v>
          </cell>
          <cell r="D38">
            <v>83.363333333333301</v>
          </cell>
          <cell r="E38">
            <v>80.72999999999999</v>
          </cell>
          <cell r="F38">
            <v>28.938133333333337</v>
          </cell>
          <cell r="G38">
            <v>3.2816000000000001</v>
          </cell>
          <cell r="H38">
            <v>29000</v>
          </cell>
          <cell r="J38">
            <v>4.0433333333333321</v>
          </cell>
          <cell r="K38">
            <v>7.1633333333333331</v>
          </cell>
          <cell r="L38">
            <v>6.16</v>
          </cell>
          <cell r="M38">
            <v>12.334100000000001</v>
          </cell>
          <cell r="N38">
            <v>1.1639999999999999</v>
          </cell>
          <cell r="O38" t="str">
            <v>&lt;30</v>
          </cell>
        </row>
      </sheetData>
      <sheetData sheetId="4">
        <row r="36">
          <cell r="C36">
            <v>80.599999999999994</v>
          </cell>
          <cell r="D36">
            <v>65.900000000000006</v>
          </cell>
          <cell r="E36">
            <v>54</v>
          </cell>
          <cell r="F36">
            <v>18.192</v>
          </cell>
          <cell r="G36">
            <v>2.02</v>
          </cell>
          <cell r="H36">
            <v>26000</v>
          </cell>
          <cell r="J36">
            <v>2.9</v>
          </cell>
          <cell r="K36">
            <v>4.9000000000000004</v>
          </cell>
          <cell r="L36">
            <v>4</v>
          </cell>
          <cell r="M36">
            <v>9.4320000000000004</v>
          </cell>
          <cell r="N36">
            <v>0.73799999999999999</v>
          </cell>
          <cell r="O36" t="str">
            <v>&lt;30</v>
          </cell>
        </row>
        <row r="37">
          <cell r="C37">
            <v>112.5</v>
          </cell>
          <cell r="D37">
            <v>94</v>
          </cell>
          <cell r="E37">
            <v>98</v>
          </cell>
          <cell r="F37">
            <v>35.119999999999997</v>
          </cell>
          <cell r="G37">
            <v>3.8159999999999998</v>
          </cell>
          <cell r="H37">
            <v>33500</v>
          </cell>
          <cell r="J37">
            <v>5.7</v>
          </cell>
          <cell r="K37">
            <v>9.8000000000000007</v>
          </cell>
          <cell r="L37">
            <v>8.9</v>
          </cell>
          <cell r="M37">
            <v>15.82</v>
          </cell>
          <cell r="N37">
            <v>1.4</v>
          </cell>
          <cell r="O37" t="str">
            <v>&lt;30</v>
          </cell>
        </row>
        <row r="38">
          <cell r="C38">
            <v>97.370967741935473</v>
          </cell>
          <cell r="D38">
            <v>80.700000000000017</v>
          </cell>
          <cell r="E38">
            <v>80.535483870967738</v>
          </cell>
          <cell r="F38">
            <v>28.28148387096774</v>
          </cell>
          <cell r="G38">
            <v>3.0778064516129029</v>
          </cell>
          <cell r="H38">
            <v>29000</v>
          </cell>
          <cell r="J38">
            <v>3.7580645161290329</v>
          </cell>
          <cell r="K38">
            <v>6.4354838709677411</v>
          </cell>
          <cell r="L38">
            <v>6.7096774193548372</v>
          </cell>
          <cell r="M38">
            <v>11.163709677419353</v>
          </cell>
          <cell r="N38">
            <v>0.99874193548387102</v>
          </cell>
          <cell r="O38" t="str">
            <v>&lt;30</v>
          </cell>
        </row>
      </sheetData>
      <sheetData sheetId="5">
        <row r="36">
          <cell r="B36">
            <v>140</v>
          </cell>
          <cell r="C36">
            <v>86.2</v>
          </cell>
          <cell r="D36">
            <v>70.8</v>
          </cell>
          <cell r="E36">
            <v>80</v>
          </cell>
          <cell r="F36">
            <v>27.92</v>
          </cell>
          <cell r="G36">
            <v>2.6720000000000002</v>
          </cell>
          <cell r="H36">
            <v>27000</v>
          </cell>
          <cell r="I36">
            <v>140</v>
          </cell>
          <cell r="J36">
            <v>3.3</v>
          </cell>
          <cell r="K36">
            <v>5.8</v>
          </cell>
          <cell r="L36">
            <v>5.4</v>
          </cell>
          <cell r="M36">
            <v>8.85</v>
          </cell>
          <cell r="N36">
            <v>0.81599999999999995</v>
          </cell>
          <cell r="O36" t="str">
            <v>&lt;30</v>
          </cell>
        </row>
        <row r="37">
          <cell r="B37">
            <v>172</v>
          </cell>
          <cell r="C37">
            <v>118.2</v>
          </cell>
          <cell r="D37">
            <v>98.2</v>
          </cell>
          <cell r="E37">
            <v>100.5</v>
          </cell>
          <cell r="F37">
            <v>35.6</v>
          </cell>
          <cell r="G37">
            <v>3.98</v>
          </cell>
          <cell r="H37">
            <v>34000</v>
          </cell>
          <cell r="I37">
            <v>172</v>
          </cell>
          <cell r="J37">
            <v>4.7</v>
          </cell>
          <cell r="K37">
            <v>8</v>
          </cell>
          <cell r="L37">
            <v>8.6</v>
          </cell>
          <cell r="M37">
            <v>12.336</v>
          </cell>
          <cell r="N37">
            <v>1.056</v>
          </cell>
          <cell r="O37" t="str">
            <v>&lt;30</v>
          </cell>
        </row>
        <row r="38">
          <cell r="B38">
            <v>156.125</v>
          </cell>
          <cell r="C38">
            <v>101.59354838709676</v>
          </cell>
          <cell r="D38">
            <v>84.061290322580675</v>
          </cell>
          <cell r="E38">
            <v>88.403225806451616</v>
          </cell>
          <cell r="F38">
            <v>30.776645161290322</v>
          </cell>
          <cell r="G38">
            <v>3.2947096774193545</v>
          </cell>
          <cell r="H38">
            <v>30000</v>
          </cell>
          <cell r="I38">
            <v>156.125</v>
          </cell>
          <cell r="J38">
            <v>3.8225806451612905</v>
          </cell>
          <cell r="K38">
            <v>6.5677419354838706</v>
          </cell>
          <cell r="L38">
            <v>7.0164516129032268</v>
          </cell>
          <cell r="M38">
            <v>10.380483870967742</v>
          </cell>
          <cell r="N38">
            <v>0.94354838709677424</v>
          </cell>
          <cell r="O38" t="str">
            <v>&lt;30</v>
          </cell>
        </row>
      </sheetData>
      <sheetData sheetId="6">
        <row r="36">
          <cell r="B36">
            <v>140</v>
          </cell>
          <cell r="C36">
            <v>87.6</v>
          </cell>
          <cell r="D36">
            <v>71.8</v>
          </cell>
          <cell r="E36">
            <v>62</v>
          </cell>
          <cell r="F36">
            <v>25.74</v>
          </cell>
          <cell r="G36">
            <v>2.5680000000000001</v>
          </cell>
          <cell r="H36">
            <v>27000</v>
          </cell>
          <cell r="I36">
            <v>140</v>
          </cell>
          <cell r="J36">
            <v>2.2999999999999998</v>
          </cell>
          <cell r="K36">
            <v>4</v>
          </cell>
          <cell r="L36">
            <v>2.4</v>
          </cell>
          <cell r="M36">
            <v>5.04</v>
          </cell>
          <cell r="N36">
            <v>0.42</v>
          </cell>
          <cell r="O36" t="str">
            <v>&lt;30</v>
          </cell>
        </row>
        <row r="37">
          <cell r="B37">
            <v>162</v>
          </cell>
          <cell r="C37">
            <v>118.2</v>
          </cell>
          <cell r="D37">
            <v>98.2</v>
          </cell>
          <cell r="E37">
            <v>112</v>
          </cell>
          <cell r="F37">
            <v>35.200000000000003</v>
          </cell>
          <cell r="G37">
            <v>3.98</v>
          </cell>
          <cell r="H37">
            <v>34000</v>
          </cell>
          <cell r="I37">
            <v>162</v>
          </cell>
          <cell r="J37">
            <v>4.0999999999999996</v>
          </cell>
          <cell r="K37">
            <v>7</v>
          </cell>
          <cell r="L37">
            <v>6.6</v>
          </cell>
          <cell r="M37">
            <v>10.872</v>
          </cell>
          <cell r="N37">
            <v>0.97599999999999998</v>
          </cell>
          <cell r="O37" t="str">
            <v>&lt;30</v>
          </cell>
        </row>
        <row r="38">
          <cell r="B38">
            <v>149.53333333333333</v>
          </cell>
          <cell r="C38">
            <v>99.876666666666679</v>
          </cell>
          <cell r="D38">
            <v>82.996666666666698</v>
          </cell>
          <cell r="E38">
            <v>87.253333333333345</v>
          </cell>
          <cell r="F38">
            <v>30.615333333333339</v>
          </cell>
          <cell r="G38">
            <v>3.2358000000000002</v>
          </cell>
          <cell r="H38">
            <v>30000</v>
          </cell>
          <cell r="I38">
            <v>149.53333333333333</v>
          </cell>
          <cell r="J38">
            <v>3.3266666666666662</v>
          </cell>
          <cell r="K38">
            <v>5.7733333333333325</v>
          </cell>
          <cell r="L38">
            <v>4.49</v>
          </cell>
          <cell r="M38">
            <v>7.7071999999999994</v>
          </cell>
          <cell r="N38">
            <v>0.69396666666666673</v>
          </cell>
          <cell r="O38" t="str">
            <v>&lt;30</v>
          </cell>
        </row>
      </sheetData>
      <sheetData sheetId="7">
        <row r="36">
          <cell r="B36">
            <v>140</v>
          </cell>
          <cell r="C36">
            <v>81.599999999999994</v>
          </cell>
          <cell r="D36">
            <v>68</v>
          </cell>
          <cell r="E36">
            <v>62.9</v>
          </cell>
          <cell r="F36">
            <v>25.14</v>
          </cell>
          <cell r="G36">
            <v>2.7360000000000002</v>
          </cell>
          <cell r="H36">
            <v>27000</v>
          </cell>
          <cell r="I36">
            <v>140</v>
          </cell>
          <cell r="J36">
            <v>2.9</v>
          </cell>
          <cell r="K36">
            <v>5.0999999999999996</v>
          </cell>
          <cell r="L36">
            <v>3.6</v>
          </cell>
          <cell r="M36">
            <v>6.7039999999999997</v>
          </cell>
          <cell r="N36">
            <v>0.70799999999999996</v>
          </cell>
          <cell r="O36" t="str">
            <v>&lt;30</v>
          </cell>
        </row>
        <row r="37">
          <cell r="B37">
            <v>158</v>
          </cell>
          <cell r="C37">
            <v>115.2</v>
          </cell>
          <cell r="D37">
            <v>96</v>
          </cell>
          <cell r="E37">
            <v>114</v>
          </cell>
          <cell r="F37">
            <v>34.68</v>
          </cell>
          <cell r="G37">
            <v>3.6240000000000001</v>
          </cell>
          <cell r="H37">
            <v>34000</v>
          </cell>
          <cell r="I37">
            <v>158</v>
          </cell>
          <cell r="J37">
            <v>3.8</v>
          </cell>
          <cell r="K37">
            <v>6.6</v>
          </cell>
          <cell r="L37">
            <v>6.3</v>
          </cell>
          <cell r="M37">
            <v>9.4320000000000004</v>
          </cell>
          <cell r="N37">
            <v>0.98599999999999999</v>
          </cell>
          <cell r="O37" t="str">
            <v>&lt;30</v>
          </cell>
        </row>
        <row r="38">
          <cell r="B38">
            <v>147.87096774193549</v>
          </cell>
          <cell r="C38">
            <v>101.13548387096775</v>
          </cell>
          <cell r="D38">
            <v>84.212903225806457</v>
          </cell>
          <cell r="E38">
            <v>92.087096774193554</v>
          </cell>
          <cell r="F38">
            <v>30.444838709677427</v>
          </cell>
          <cell r="G38">
            <v>3.2161935483870976</v>
          </cell>
          <cell r="H38">
            <v>30000</v>
          </cell>
          <cell r="I38">
            <v>147.87096774193549</v>
          </cell>
          <cell r="J38">
            <v>3.3</v>
          </cell>
          <cell r="K38">
            <v>5.7322580645161283</v>
          </cell>
          <cell r="L38">
            <v>5.1419354838709683</v>
          </cell>
          <cell r="M38">
            <v>8.2642580645161292</v>
          </cell>
          <cell r="N38">
            <v>0.83632258064516152</v>
          </cell>
          <cell r="O38" t="str">
            <v>&lt;30</v>
          </cell>
        </row>
      </sheetData>
      <sheetData sheetId="8">
        <row r="36">
          <cell r="B36">
            <v>142</v>
          </cell>
          <cell r="C36">
            <v>83.6</v>
          </cell>
          <cell r="D36">
            <v>69.599999999999994</v>
          </cell>
          <cell r="E36">
            <v>74</v>
          </cell>
          <cell r="F36">
            <v>26.76</v>
          </cell>
          <cell r="G36">
            <v>2.4239999999999999</v>
          </cell>
          <cell r="H36">
            <v>27000</v>
          </cell>
          <cell r="I36">
            <v>142</v>
          </cell>
          <cell r="J36">
            <v>3.2</v>
          </cell>
          <cell r="K36">
            <v>5.5</v>
          </cell>
          <cell r="L36">
            <v>5</v>
          </cell>
          <cell r="M36">
            <v>7.1360000000000001</v>
          </cell>
          <cell r="N36">
            <v>0.63200000000000001</v>
          </cell>
          <cell r="O36" t="str">
            <v>&lt;30</v>
          </cell>
        </row>
        <row r="37">
          <cell r="B37">
            <v>157</v>
          </cell>
          <cell r="C37">
            <v>117.6</v>
          </cell>
          <cell r="D37">
            <v>97</v>
          </cell>
          <cell r="E37">
            <v>111.3</v>
          </cell>
          <cell r="F37">
            <v>35.68</v>
          </cell>
          <cell r="G37">
            <v>3.504</v>
          </cell>
          <cell r="H37">
            <v>33000</v>
          </cell>
          <cell r="I37">
            <v>157</v>
          </cell>
          <cell r="J37">
            <v>3.8</v>
          </cell>
          <cell r="K37">
            <v>6.6</v>
          </cell>
          <cell r="L37">
            <v>6.8</v>
          </cell>
          <cell r="M37">
            <v>9.9499999999999993</v>
          </cell>
          <cell r="N37">
            <v>1.03</v>
          </cell>
          <cell r="O37" t="str">
            <v>&lt;30</v>
          </cell>
        </row>
        <row r="38">
          <cell r="B38">
            <v>151.16666666666666</v>
          </cell>
          <cell r="C38">
            <v>100.04</v>
          </cell>
          <cell r="D38">
            <v>83.240000000000009</v>
          </cell>
          <cell r="E38">
            <v>91.546666666666681</v>
          </cell>
          <cell r="F38">
            <v>30.493666666666666</v>
          </cell>
          <cell r="G38">
            <v>3.1259999999999999</v>
          </cell>
          <cell r="H38">
            <v>30000</v>
          </cell>
          <cell r="I38">
            <v>151.16666666666666</v>
          </cell>
          <cell r="J38">
            <v>3.5499999999999994</v>
          </cell>
          <cell r="K38">
            <v>6.1533333333333333</v>
          </cell>
          <cell r="L38">
            <v>5.6499999999999995</v>
          </cell>
          <cell r="M38">
            <v>8.2833333333333332</v>
          </cell>
          <cell r="N38">
            <v>0.85246666666666671</v>
          </cell>
          <cell r="O38" t="str">
            <v>&lt;30</v>
          </cell>
        </row>
      </sheetData>
      <sheetData sheetId="9">
        <row r="36">
          <cell r="B36">
            <v>138</v>
          </cell>
          <cell r="C36">
            <v>86.4</v>
          </cell>
          <cell r="D36">
            <v>73.8</v>
          </cell>
          <cell r="E36">
            <v>76.3</v>
          </cell>
          <cell r="F36">
            <v>23.7</v>
          </cell>
          <cell r="G36">
            <v>2.9</v>
          </cell>
          <cell r="H36">
            <v>26000</v>
          </cell>
          <cell r="I36">
            <v>138</v>
          </cell>
          <cell r="J36">
            <v>3.3</v>
          </cell>
          <cell r="K36">
            <v>5.7</v>
          </cell>
          <cell r="L36">
            <v>5.2</v>
          </cell>
          <cell r="M36">
            <v>6.7359999999999998</v>
          </cell>
          <cell r="N36">
            <v>0.63200000000000001</v>
          </cell>
          <cell r="O36" t="str">
            <v>&lt;30</v>
          </cell>
        </row>
        <row r="37">
          <cell r="B37">
            <v>167</v>
          </cell>
          <cell r="C37">
            <v>117.6</v>
          </cell>
          <cell r="D37">
            <v>97</v>
          </cell>
          <cell r="E37">
            <v>109.4</v>
          </cell>
          <cell r="F37">
            <v>35.68</v>
          </cell>
          <cell r="G37">
            <v>3.4239999999999999</v>
          </cell>
          <cell r="H37">
            <v>33000</v>
          </cell>
          <cell r="I37">
            <v>167</v>
          </cell>
          <cell r="J37">
            <v>4.5</v>
          </cell>
          <cell r="K37">
            <v>7.8</v>
          </cell>
          <cell r="L37">
            <v>7.4</v>
          </cell>
          <cell r="M37">
            <v>9.9499999999999993</v>
          </cell>
          <cell r="N37">
            <v>1.03</v>
          </cell>
          <cell r="O37" t="str">
            <v>&lt;30</v>
          </cell>
        </row>
        <row r="38">
          <cell r="B38">
            <v>150.87096774193549</v>
          </cell>
          <cell r="C38">
            <v>99.345161290322594</v>
          </cell>
          <cell r="D38">
            <v>83.09032258064515</v>
          </cell>
          <cell r="E38">
            <v>93.158064516129045</v>
          </cell>
          <cell r="F38">
            <v>29.750322580645157</v>
          </cell>
          <cell r="G38">
            <v>3.1713548387096777</v>
          </cell>
          <cell r="H38">
            <v>30000</v>
          </cell>
          <cell r="I38">
            <v>150.87096774193549</v>
          </cell>
          <cell r="J38">
            <v>3.7387096774193536</v>
          </cell>
          <cell r="K38">
            <v>6.5032258064516117</v>
          </cell>
          <cell r="L38">
            <v>6.3064516129032242</v>
          </cell>
          <cell r="M38">
            <v>8.316451612903224</v>
          </cell>
          <cell r="N38">
            <v>0.86780645161290326</v>
          </cell>
          <cell r="O38" t="str">
            <v>&lt;30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총괄"/>
      <sheetName val="용대"/>
      <sheetName val="2011. 1월"/>
      <sheetName val="2011. 2월"/>
      <sheetName val="2011. 3월"/>
      <sheetName val="2011. 4월"/>
      <sheetName val="2011. 5월"/>
      <sheetName val="2011. 6월"/>
      <sheetName val="2011. 7월"/>
      <sheetName val="2011. 8월"/>
      <sheetName val="2011. 9월"/>
      <sheetName val="2011. 10월"/>
      <sheetName val="2011. 11월"/>
      <sheetName val="2011. 12월"/>
    </sheetNames>
    <sheetDataSet>
      <sheetData sheetId="0">
        <row r="17">
          <cell r="B17">
            <v>104</v>
          </cell>
          <cell r="C17">
            <v>54.840000000000011</v>
          </cell>
          <cell r="D17">
            <v>43.774999999999999</v>
          </cell>
          <cell r="E17">
            <v>52.375</v>
          </cell>
          <cell r="F17">
            <v>15.899999999999999</v>
          </cell>
          <cell r="G17">
            <v>1.8660000000000001</v>
          </cell>
          <cell r="H17">
            <v>15000</v>
          </cell>
          <cell r="I17">
            <v>104</v>
          </cell>
          <cell r="J17">
            <v>1.675</v>
          </cell>
          <cell r="K17">
            <v>3.3</v>
          </cell>
          <cell r="L17">
            <v>1.7499999999999998</v>
          </cell>
          <cell r="M17">
            <v>3.8640000000000003</v>
          </cell>
          <cell r="N17">
            <v>0.53825000000000001</v>
          </cell>
        </row>
        <row r="18">
          <cell r="B18">
            <v>155.75</v>
          </cell>
          <cell r="C18">
            <v>105.61999999999998</v>
          </cell>
          <cell r="D18">
            <v>87.679999999999993</v>
          </cell>
          <cell r="E18">
            <v>97</v>
          </cell>
          <cell r="F18">
            <v>30.468</v>
          </cell>
          <cell r="G18">
            <v>4.1088000000000005</v>
          </cell>
          <cell r="H18">
            <v>26000</v>
          </cell>
          <cell r="I18">
            <v>155.75</v>
          </cell>
          <cell r="J18">
            <v>5.0200000000000005</v>
          </cell>
          <cell r="K18">
            <v>10.399999999999999</v>
          </cell>
          <cell r="L18">
            <v>8.6999999999999993</v>
          </cell>
          <cell r="M18">
            <v>10.086</v>
          </cell>
          <cell r="N18">
            <v>1.3584000000000001</v>
          </cell>
        </row>
        <row r="19">
          <cell r="B19">
            <v>127.42083333333333</v>
          </cell>
          <cell r="C19">
            <v>89.310833333333335</v>
          </cell>
          <cell r="D19">
            <v>71.937916666666652</v>
          </cell>
          <cell r="E19">
            <v>84.55</v>
          </cell>
          <cell r="F19">
            <v>26.754933333333337</v>
          </cell>
          <cell r="G19">
            <v>3.1916166666666665</v>
          </cell>
          <cell r="H19">
            <v>22000</v>
          </cell>
          <cell r="I19">
            <v>127.42083333333333</v>
          </cell>
          <cell r="J19">
            <v>3.7016666666666667</v>
          </cell>
          <cell r="K19">
            <v>6.7129166666666658</v>
          </cell>
          <cell r="L19">
            <v>6.0170833333333347</v>
          </cell>
          <cell r="M19">
            <v>7.7278333333333329</v>
          </cell>
          <cell r="N19">
            <v>0.82309583333333347</v>
          </cell>
        </row>
      </sheetData>
      <sheetData sheetId="1" refreshError="1"/>
      <sheetData sheetId="2">
        <row r="36">
          <cell r="B36">
            <v>120</v>
          </cell>
          <cell r="C36">
            <v>74.7</v>
          </cell>
          <cell r="D36">
            <v>49.7</v>
          </cell>
          <cell r="E36">
            <v>81</v>
          </cell>
          <cell r="F36">
            <v>14.34</v>
          </cell>
          <cell r="G36">
            <v>1.6559999999999999</v>
          </cell>
          <cell r="H36">
            <v>12500</v>
          </cell>
          <cell r="I36">
            <v>120</v>
          </cell>
          <cell r="J36">
            <v>3.6</v>
          </cell>
          <cell r="K36">
            <v>9.4</v>
          </cell>
          <cell r="L36">
            <v>5.8</v>
          </cell>
          <cell r="M36">
            <v>9.5519999999999996</v>
          </cell>
          <cell r="N36">
            <v>1.02</v>
          </cell>
        </row>
        <row r="37">
          <cell r="B37">
            <v>125</v>
          </cell>
          <cell r="C37">
            <v>98.7</v>
          </cell>
          <cell r="D37">
            <v>58.1</v>
          </cell>
          <cell r="E37">
            <v>87</v>
          </cell>
          <cell r="F37">
            <v>18.3</v>
          </cell>
          <cell r="G37">
            <v>1.98</v>
          </cell>
          <cell r="H37">
            <v>16500</v>
          </cell>
          <cell r="I37">
            <v>125</v>
          </cell>
          <cell r="J37">
            <v>4.0999999999999996</v>
          </cell>
          <cell r="K37">
            <v>12</v>
          </cell>
          <cell r="L37">
            <v>9.3000000000000007</v>
          </cell>
          <cell r="M37">
            <v>10.728</v>
          </cell>
          <cell r="N37">
            <v>1.1040000000000001</v>
          </cell>
        </row>
        <row r="38">
          <cell r="B38">
            <v>122.5</v>
          </cell>
          <cell r="C38">
            <v>88.674999999999997</v>
          </cell>
          <cell r="D38">
            <v>55.7</v>
          </cell>
          <cell r="E38">
            <v>83.5</v>
          </cell>
          <cell r="F38">
            <v>15.899999999999999</v>
          </cell>
          <cell r="G38">
            <v>1.8660000000000001</v>
          </cell>
          <cell r="H38">
            <v>15000</v>
          </cell>
          <cell r="I38">
            <v>122.5</v>
          </cell>
          <cell r="J38">
            <v>3.875</v>
          </cell>
          <cell r="K38">
            <v>10.399999999999999</v>
          </cell>
          <cell r="L38">
            <v>7.5250000000000004</v>
          </cell>
          <cell r="M38">
            <v>10.086</v>
          </cell>
          <cell r="N38">
            <v>1.0710000000000002</v>
          </cell>
        </row>
      </sheetData>
      <sheetData sheetId="3">
        <row r="36">
          <cell r="B36">
            <v>115</v>
          </cell>
          <cell r="C36">
            <v>50.8</v>
          </cell>
          <cell r="D36">
            <v>41.5</v>
          </cell>
          <cell r="E36">
            <v>80</v>
          </cell>
          <cell r="F36">
            <v>24.12</v>
          </cell>
          <cell r="G36">
            <v>1.68</v>
          </cell>
          <cell r="H36">
            <v>15000</v>
          </cell>
          <cell r="I36">
            <v>115</v>
          </cell>
          <cell r="J36">
            <v>3.7</v>
          </cell>
          <cell r="K36">
            <v>5.8</v>
          </cell>
          <cell r="L36">
            <v>7.6</v>
          </cell>
          <cell r="M36">
            <v>7.68</v>
          </cell>
          <cell r="N36">
            <v>1.056</v>
          </cell>
        </row>
        <row r="37">
          <cell r="B37">
            <v>121</v>
          </cell>
          <cell r="C37">
            <v>80.400000000000006</v>
          </cell>
          <cell r="D37">
            <v>47.5</v>
          </cell>
          <cell r="E37">
            <v>95</v>
          </cell>
          <cell r="F37">
            <v>34.32</v>
          </cell>
          <cell r="G37">
            <v>3.8159999999999998</v>
          </cell>
          <cell r="H37">
            <v>18500</v>
          </cell>
          <cell r="I37">
            <v>121</v>
          </cell>
          <cell r="J37">
            <v>4.5999999999999996</v>
          </cell>
          <cell r="K37">
            <v>8.3000000000000007</v>
          </cell>
          <cell r="L37">
            <v>9.8000000000000007</v>
          </cell>
          <cell r="M37">
            <v>8.7840000000000007</v>
          </cell>
          <cell r="N37">
            <v>1.8240000000000001</v>
          </cell>
        </row>
        <row r="38">
          <cell r="B38">
            <v>119.25</v>
          </cell>
          <cell r="C38">
            <v>60.2</v>
          </cell>
          <cell r="D38">
            <v>43.774999999999999</v>
          </cell>
          <cell r="E38">
            <v>87.924999999999997</v>
          </cell>
          <cell r="F38">
            <v>29.159999999999997</v>
          </cell>
          <cell r="G38">
            <v>3.2039999999999997</v>
          </cell>
          <cell r="H38">
            <v>17000</v>
          </cell>
          <cell r="I38">
            <v>119.25</v>
          </cell>
          <cell r="J38">
            <v>3.95</v>
          </cell>
          <cell r="K38">
            <v>6.8</v>
          </cell>
          <cell r="L38">
            <v>8.6999999999999993</v>
          </cell>
          <cell r="M38">
            <v>8.1120000000000001</v>
          </cell>
          <cell r="N38">
            <v>1.2750000000000001</v>
          </cell>
        </row>
      </sheetData>
      <sheetData sheetId="4">
        <row r="36">
          <cell r="B36">
            <v>116</v>
          </cell>
          <cell r="C36">
            <v>48</v>
          </cell>
          <cell r="D36">
            <v>36.9</v>
          </cell>
          <cell r="E36">
            <v>59</v>
          </cell>
          <cell r="F36">
            <v>22.943999999999999</v>
          </cell>
          <cell r="G36">
            <v>3.1360000000000001</v>
          </cell>
          <cell r="H36">
            <v>18500</v>
          </cell>
          <cell r="I36">
            <v>116</v>
          </cell>
          <cell r="J36">
            <v>4.5</v>
          </cell>
          <cell r="K36">
            <v>7.5</v>
          </cell>
          <cell r="L36">
            <v>5</v>
          </cell>
          <cell r="M36">
            <v>8.2319999999999993</v>
          </cell>
          <cell r="N36">
            <v>1.008</v>
          </cell>
        </row>
        <row r="37">
          <cell r="B37">
            <v>150</v>
          </cell>
          <cell r="C37">
            <v>69.400000000000006</v>
          </cell>
          <cell r="D37">
            <v>58.1</v>
          </cell>
          <cell r="E37">
            <v>97</v>
          </cell>
          <cell r="F37">
            <v>33.28</v>
          </cell>
          <cell r="G37">
            <v>4.08</v>
          </cell>
          <cell r="H37">
            <v>25000</v>
          </cell>
          <cell r="I37">
            <v>150</v>
          </cell>
          <cell r="J37">
            <v>4.8</v>
          </cell>
          <cell r="K37">
            <v>8.6999999999999993</v>
          </cell>
          <cell r="L37">
            <v>9</v>
          </cell>
          <cell r="M37">
            <v>14.256</v>
          </cell>
          <cell r="N37">
            <v>1.752</v>
          </cell>
        </row>
        <row r="38">
          <cell r="B38">
            <v>128</v>
          </cell>
          <cell r="C38">
            <v>54.840000000000011</v>
          </cell>
          <cell r="D38">
            <v>45.42</v>
          </cell>
          <cell r="E38">
            <v>83.34</v>
          </cell>
          <cell r="F38">
            <v>28.872800000000002</v>
          </cell>
          <cell r="G38">
            <v>3.7711999999999994</v>
          </cell>
          <cell r="H38">
            <v>22000</v>
          </cell>
          <cell r="I38">
            <v>128</v>
          </cell>
          <cell r="J38">
            <v>4.6599999999999993</v>
          </cell>
          <cell r="K38">
            <v>7.9799999999999995</v>
          </cell>
          <cell r="L38">
            <v>7.12</v>
          </cell>
          <cell r="M38">
            <v>9.984</v>
          </cell>
          <cell r="N38">
            <v>1.3584000000000001</v>
          </cell>
        </row>
      </sheetData>
      <sheetData sheetId="5">
        <row r="36">
          <cell r="B36">
            <v>120</v>
          </cell>
          <cell r="C36">
            <v>66.8</v>
          </cell>
          <cell r="D36">
            <v>50.2</v>
          </cell>
          <cell r="E36">
            <v>51</v>
          </cell>
          <cell r="F36">
            <v>21.84</v>
          </cell>
          <cell r="G36">
            <v>2.9159999999999999</v>
          </cell>
          <cell r="H36">
            <v>25500</v>
          </cell>
          <cell r="I36">
            <v>120</v>
          </cell>
          <cell r="J36">
            <v>1.9</v>
          </cell>
          <cell r="K36">
            <v>3.4</v>
          </cell>
          <cell r="L36">
            <v>2.2000000000000002</v>
          </cell>
          <cell r="M36">
            <v>4.2</v>
          </cell>
          <cell r="N36">
            <v>0.47499999999999998</v>
          </cell>
        </row>
        <row r="37">
          <cell r="B37">
            <v>145</v>
          </cell>
          <cell r="C37">
            <v>73.400000000000006</v>
          </cell>
          <cell r="D37">
            <v>59.7</v>
          </cell>
          <cell r="E37">
            <v>55</v>
          </cell>
          <cell r="F37">
            <v>28.98</v>
          </cell>
          <cell r="G37">
            <v>3.3839999999999999</v>
          </cell>
          <cell r="H37">
            <v>26000</v>
          </cell>
          <cell r="I37">
            <v>145</v>
          </cell>
          <cell r="J37">
            <v>3.2</v>
          </cell>
          <cell r="K37">
            <v>5.8</v>
          </cell>
          <cell r="L37">
            <v>3.2</v>
          </cell>
          <cell r="M37">
            <v>7.008</v>
          </cell>
          <cell r="N37">
            <v>0.72799999999999998</v>
          </cell>
        </row>
        <row r="38">
          <cell r="B38">
            <v>133</v>
          </cell>
          <cell r="C38">
            <v>71</v>
          </cell>
          <cell r="D38">
            <v>56.750000000000007</v>
          </cell>
          <cell r="E38">
            <v>52.375</v>
          </cell>
          <cell r="F38">
            <v>24.042000000000002</v>
          </cell>
          <cell r="G38">
            <v>3.1230000000000002</v>
          </cell>
          <cell r="H38">
            <v>26000</v>
          </cell>
          <cell r="I38">
            <v>133</v>
          </cell>
          <cell r="J38">
            <v>2.6</v>
          </cell>
          <cell r="K38">
            <v>4.5</v>
          </cell>
          <cell r="L38">
            <v>2.7</v>
          </cell>
          <cell r="M38">
            <v>5.5780000000000003</v>
          </cell>
          <cell r="N38">
            <v>0.57874999999999999</v>
          </cell>
        </row>
      </sheetData>
      <sheetData sheetId="6">
        <row r="36">
          <cell r="B36">
            <v>116</v>
          </cell>
          <cell r="C36">
            <v>81.599999999999994</v>
          </cell>
          <cell r="D36">
            <v>66.7</v>
          </cell>
          <cell r="E36">
            <v>63.3</v>
          </cell>
          <cell r="F36">
            <v>25.38</v>
          </cell>
          <cell r="G36">
            <v>3.024</v>
          </cell>
          <cell r="H36">
            <v>24000</v>
          </cell>
          <cell r="I36">
            <v>116</v>
          </cell>
          <cell r="J36">
            <v>1</v>
          </cell>
          <cell r="K36">
            <v>2.4</v>
          </cell>
          <cell r="L36">
            <v>1.4</v>
          </cell>
          <cell r="M36">
            <v>3.36</v>
          </cell>
          <cell r="N36">
            <v>0.48</v>
          </cell>
        </row>
        <row r="37">
          <cell r="B37">
            <v>131</v>
          </cell>
          <cell r="C37">
            <v>113.4</v>
          </cell>
          <cell r="D37">
            <v>93.5</v>
          </cell>
          <cell r="E37">
            <v>91.3</v>
          </cell>
          <cell r="F37">
            <v>29.68</v>
          </cell>
          <cell r="G37">
            <v>3.8879999999999999</v>
          </cell>
          <cell r="H37">
            <v>29000</v>
          </cell>
          <cell r="I37">
            <v>131</v>
          </cell>
          <cell r="J37">
            <v>2</v>
          </cell>
          <cell r="K37">
            <v>3.8</v>
          </cell>
          <cell r="L37">
            <v>2</v>
          </cell>
          <cell r="M37">
            <v>4.8479999999999999</v>
          </cell>
          <cell r="N37">
            <v>0.61399999999999999</v>
          </cell>
        </row>
        <row r="38">
          <cell r="B38">
            <v>124.75</v>
          </cell>
          <cell r="C38">
            <v>97.65</v>
          </cell>
          <cell r="D38">
            <v>80.2</v>
          </cell>
          <cell r="E38">
            <v>78.824999999999989</v>
          </cell>
          <cell r="F38">
            <v>27.549999999999997</v>
          </cell>
          <cell r="G38">
            <v>3.4079999999999999</v>
          </cell>
          <cell r="H38">
            <v>26000</v>
          </cell>
          <cell r="I38">
            <v>124.75</v>
          </cell>
          <cell r="J38">
            <v>1.675</v>
          </cell>
          <cell r="K38">
            <v>3.3</v>
          </cell>
          <cell r="L38">
            <v>1.7499999999999998</v>
          </cell>
          <cell r="M38">
            <v>3.8640000000000003</v>
          </cell>
          <cell r="N38">
            <v>0.53825000000000001</v>
          </cell>
        </row>
      </sheetData>
      <sheetData sheetId="7">
        <row r="36">
          <cell r="B36">
            <v>137</v>
          </cell>
          <cell r="C36">
            <v>60.3</v>
          </cell>
          <cell r="D36">
            <v>50.2</v>
          </cell>
          <cell r="E36">
            <v>49</v>
          </cell>
          <cell r="F36">
            <v>16.68</v>
          </cell>
          <cell r="G36">
            <v>2.0880000000000001</v>
          </cell>
          <cell r="H36">
            <v>15000</v>
          </cell>
          <cell r="I36">
            <v>137</v>
          </cell>
          <cell r="J36">
            <v>4.0999999999999996</v>
          </cell>
          <cell r="K36">
            <v>7.4</v>
          </cell>
          <cell r="L36">
            <v>6</v>
          </cell>
          <cell r="M36">
            <v>5.9039999999999999</v>
          </cell>
          <cell r="N36">
            <v>0.56399999999999995</v>
          </cell>
        </row>
        <row r="37">
          <cell r="B37">
            <v>180</v>
          </cell>
          <cell r="C37">
            <v>116.7</v>
          </cell>
          <cell r="D37">
            <v>96.8</v>
          </cell>
          <cell r="E37">
            <v>99</v>
          </cell>
          <cell r="F37">
            <v>30.8</v>
          </cell>
          <cell r="G37">
            <v>5.8079999999999998</v>
          </cell>
          <cell r="H37">
            <v>27000</v>
          </cell>
          <cell r="I37">
            <v>180</v>
          </cell>
          <cell r="J37">
            <v>6</v>
          </cell>
          <cell r="K37">
            <v>9.5</v>
          </cell>
          <cell r="L37">
            <v>8.6</v>
          </cell>
          <cell r="M37">
            <v>10.151999999999999</v>
          </cell>
          <cell r="N37">
            <v>0.98399999999999999</v>
          </cell>
        </row>
        <row r="38">
          <cell r="B38">
            <v>149.80000000000001</v>
          </cell>
          <cell r="C38">
            <v>96.24</v>
          </cell>
          <cell r="D38">
            <v>79.539999999999992</v>
          </cell>
          <cell r="E38">
            <v>82.4</v>
          </cell>
          <cell r="F38">
            <v>25.458400000000001</v>
          </cell>
          <cell r="G38">
            <v>4.1088000000000005</v>
          </cell>
          <cell r="H38">
            <v>20000</v>
          </cell>
          <cell r="I38">
            <v>149.80000000000001</v>
          </cell>
          <cell r="J38">
            <v>5.0200000000000005</v>
          </cell>
          <cell r="K38">
            <v>8.4999999999999982</v>
          </cell>
          <cell r="L38">
            <v>6.8400000000000007</v>
          </cell>
          <cell r="M38">
            <v>8.6016000000000012</v>
          </cell>
          <cell r="N38">
            <v>0.74880000000000002</v>
          </cell>
        </row>
      </sheetData>
      <sheetData sheetId="8">
        <row r="36">
          <cell r="B36">
            <v>132</v>
          </cell>
          <cell r="C36">
            <v>78.8</v>
          </cell>
          <cell r="D36">
            <v>64.5</v>
          </cell>
          <cell r="E36">
            <v>65.5</v>
          </cell>
          <cell r="F36">
            <v>15.12</v>
          </cell>
          <cell r="G36">
            <v>2.2799999999999998</v>
          </cell>
          <cell r="H36">
            <v>16000</v>
          </cell>
          <cell r="I36">
            <v>132</v>
          </cell>
          <cell r="J36">
            <v>3.4</v>
          </cell>
          <cell r="K36">
            <v>5.7</v>
          </cell>
          <cell r="L36">
            <v>5.6</v>
          </cell>
          <cell r="M36">
            <v>7.3440000000000003</v>
          </cell>
          <cell r="N36">
            <v>0.49099999999999999</v>
          </cell>
        </row>
        <row r="37">
          <cell r="B37">
            <v>176</v>
          </cell>
          <cell r="C37">
            <v>104.1</v>
          </cell>
          <cell r="D37">
            <v>87</v>
          </cell>
          <cell r="E37">
            <v>86</v>
          </cell>
          <cell r="F37">
            <v>28.44</v>
          </cell>
          <cell r="G37">
            <v>3.1440000000000001</v>
          </cell>
          <cell r="H37">
            <v>18500</v>
          </cell>
          <cell r="I37">
            <v>176</v>
          </cell>
          <cell r="J37">
            <v>4</v>
          </cell>
          <cell r="K37">
            <v>6.8</v>
          </cell>
          <cell r="L37">
            <v>7.6</v>
          </cell>
          <cell r="M37">
            <v>7.968</v>
          </cell>
          <cell r="N37">
            <v>0.64800000000000002</v>
          </cell>
        </row>
        <row r="38">
          <cell r="B38">
            <v>155.75</v>
          </cell>
          <cell r="C38">
            <v>87.674999999999997</v>
          </cell>
          <cell r="D38">
            <v>72.849999999999994</v>
          </cell>
          <cell r="E38">
            <v>77.2</v>
          </cell>
          <cell r="F38">
            <v>20.643000000000001</v>
          </cell>
          <cell r="G38">
            <v>2.7039999999999997</v>
          </cell>
          <cell r="H38">
            <v>18000</v>
          </cell>
          <cell r="I38">
            <v>155.75</v>
          </cell>
          <cell r="J38">
            <v>3.6</v>
          </cell>
          <cell r="K38">
            <v>6.1750000000000007</v>
          </cell>
          <cell r="L38">
            <v>6.4</v>
          </cell>
          <cell r="M38">
            <v>7.6920000000000002</v>
          </cell>
          <cell r="N38">
            <v>0.56675000000000009</v>
          </cell>
        </row>
      </sheetData>
      <sheetData sheetId="9">
        <row r="36">
          <cell r="B36">
            <v>133</v>
          </cell>
          <cell r="C36">
            <v>92.6</v>
          </cell>
          <cell r="D36">
            <v>76.599999999999994</v>
          </cell>
          <cell r="E36">
            <v>80</v>
          </cell>
          <cell r="F36">
            <v>28.4</v>
          </cell>
          <cell r="G36">
            <v>2.5680000000000001</v>
          </cell>
          <cell r="H36">
            <v>19000</v>
          </cell>
          <cell r="I36">
            <v>133</v>
          </cell>
          <cell r="J36">
            <v>3.6</v>
          </cell>
          <cell r="K36">
            <v>6.2</v>
          </cell>
          <cell r="L36">
            <v>6.2</v>
          </cell>
          <cell r="M36">
            <v>7.008</v>
          </cell>
          <cell r="N36">
            <v>0.6</v>
          </cell>
          <cell r="O36" t="str">
            <v>&lt;30</v>
          </cell>
        </row>
        <row r="37">
          <cell r="B37">
            <v>145</v>
          </cell>
          <cell r="C37">
            <v>114.6</v>
          </cell>
          <cell r="D37">
            <v>94.6</v>
          </cell>
          <cell r="E37">
            <v>97</v>
          </cell>
          <cell r="F37">
            <v>31.36</v>
          </cell>
          <cell r="G37">
            <v>3.984</v>
          </cell>
          <cell r="H37">
            <v>26000</v>
          </cell>
          <cell r="I37">
            <v>145</v>
          </cell>
          <cell r="J37">
            <v>4.2</v>
          </cell>
          <cell r="K37">
            <v>7.2</v>
          </cell>
          <cell r="L37">
            <v>7.2</v>
          </cell>
          <cell r="M37">
            <v>7.992</v>
          </cell>
          <cell r="N37">
            <v>0.70099999999999996</v>
          </cell>
          <cell r="O37" t="str">
            <v>&lt;30</v>
          </cell>
        </row>
        <row r="38">
          <cell r="B38">
            <v>140</v>
          </cell>
          <cell r="C38">
            <v>103.78</v>
          </cell>
          <cell r="D38">
            <v>85.739999999999981</v>
          </cell>
          <cell r="E38">
            <v>89.259999999999991</v>
          </cell>
          <cell r="F38">
            <v>29.919999999999998</v>
          </cell>
          <cell r="G38">
            <v>3.3984000000000001</v>
          </cell>
          <cell r="H38">
            <v>23000</v>
          </cell>
          <cell r="I38">
            <v>140</v>
          </cell>
          <cell r="J38">
            <v>3.88</v>
          </cell>
          <cell r="K38">
            <v>6.6599999999999993</v>
          </cell>
          <cell r="L38">
            <v>6.5200000000000005</v>
          </cell>
          <cell r="M38">
            <v>7.4159999999999995</v>
          </cell>
          <cell r="N38">
            <v>0.66660000000000008</v>
          </cell>
          <cell r="O38" t="str">
            <v>&lt;30</v>
          </cell>
        </row>
      </sheetData>
      <sheetData sheetId="10">
        <row r="35">
          <cell r="B35">
            <v>124</v>
          </cell>
          <cell r="C35">
            <v>85.6</v>
          </cell>
          <cell r="D35">
            <v>71.599999999999994</v>
          </cell>
          <cell r="E35">
            <v>82.7</v>
          </cell>
          <cell r="F35">
            <v>28.2</v>
          </cell>
          <cell r="G35">
            <v>3.048</v>
          </cell>
          <cell r="H35">
            <v>25500</v>
          </cell>
          <cell r="I35">
            <v>124</v>
          </cell>
          <cell r="J35">
            <v>3.8</v>
          </cell>
          <cell r="K35">
            <v>6.6</v>
          </cell>
          <cell r="L35">
            <v>5.8</v>
          </cell>
          <cell r="M35">
            <v>7.2</v>
          </cell>
          <cell r="N35">
            <v>0.72</v>
          </cell>
          <cell r="O35" t="str">
            <v>&lt;30</v>
          </cell>
        </row>
        <row r="36">
          <cell r="B36">
            <v>143</v>
          </cell>
          <cell r="C36">
            <v>115.2</v>
          </cell>
          <cell r="D36">
            <v>96.2</v>
          </cell>
          <cell r="E36">
            <v>103.3</v>
          </cell>
          <cell r="F36">
            <v>30.36</v>
          </cell>
          <cell r="G36">
            <v>3.3839999999999999</v>
          </cell>
          <cell r="H36">
            <v>26500</v>
          </cell>
          <cell r="I36">
            <v>143</v>
          </cell>
          <cell r="J36">
            <v>4.2</v>
          </cell>
          <cell r="K36">
            <v>7.2</v>
          </cell>
          <cell r="L36">
            <v>6.8</v>
          </cell>
          <cell r="M36">
            <v>10.608000000000001</v>
          </cell>
          <cell r="N36">
            <v>0.92800000000000005</v>
          </cell>
          <cell r="O36" t="str">
            <v>&lt;30</v>
          </cell>
        </row>
        <row r="37">
          <cell r="B37">
            <v>131.5</v>
          </cell>
          <cell r="C37">
            <v>102.02499999999999</v>
          </cell>
          <cell r="D37">
            <v>85.05</v>
          </cell>
          <cell r="E37">
            <v>94.95</v>
          </cell>
          <cell r="F37">
            <v>29.145</v>
          </cell>
          <cell r="G37">
            <v>3.21</v>
          </cell>
          <cell r="H37">
            <v>26000</v>
          </cell>
          <cell r="I37">
            <v>131.5</v>
          </cell>
          <cell r="J37">
            <v>4.05</v>
          </cell>
          <cell r="K37">
            <v>6.9749999999999996</v>
          </cell>
          <cell r="L37">
            <v>6.2</v>
          </cell>
          <cell r="M37">
            <v>9.0180000000000007</v>
          </cell>
          <cell r="N37">
            <v>0.82</v>
          </cell>
          <cell r="O37" t="str">
            <v>&lt;30</v>
          </cell>
        </row>
      </sheetData>
      <sheetData sheetId="11">
        <row r="36">
          <cell r="B36">
            <v>103</v>
          </cell>
          <cell r="C36">
            <v>85.5</v>
          </cell>
          <cell r="D36">
            <v>72.2</v>
          </cell>
          <cell r="E36">
            <v>83.3</v>
          </cell>
          <cell r="F36">
            <v>29.1</v>
          </cell>
          <cell r="G36">
            <v>2.7120000000000002</v>
          </cell>
          <cell r="H36">
            <v>25000</v>
          </cell>
          <cell r="I36">
            <v>103</v>
          </cell>
          <cell r="J36">
            <v>2.9</v>
          </cell>
          <cell r="K36">
            <v>5.0999999999999996</v>
          </cell>
          <cell r="L36">
            <v>5.2</v>
          </cell>
          <cell r="M36">
            <v>6.5519999999999996</v>
          </cell>
          <cell r="N36">
            <v>0.72799999999999998</v>
          </cell>
          <cell r="O36" t="str">
            <v>&lt;30</v>
          </cell>
        </row>
        <row r="37">
          <cell r="B37">
            <v>120</v>
          </cell>
          <cell r="C37">
            <v>119.4</v>
          </cell>
          <cell r="D37">
            <v>100</v>
          </cell>
          <cell r="E37">
            <v>106.7</v>
          </cell>
          <cell r="F37">
            <v>32.24</v>
          </cell>
          <cell r="G37">
            <v>3.7919999999999998</v>
          </cell>
          <cell r="H37">
            <v>26000</v>
          </cell>
          <cell r="I37">
            <v>120</v>
          </cell>
          <cell r="J37">
            <v>3.9</v>
          </cell>
          <cell r="K37">
            <v>6.8</v>
          </cell>
          <cell r="L37">
            <v>6.6</v>
          </cell>
          <cell r="M37">
            <v>8.8559999999999999</v>
          </cell>
          <cell r="N37">
            <v>0.96</v>
          </cell>
          <cell r="O37" t="str">
            <v>&lt;30</v>
          </cell>
        </row>
        <row r="38">
          <cell r="B38">
            <v>111.75</v>
          </cell>
          <cell r="C38">
            <v>102.15</v>
          </cell>
          <cell r="D38">
            <v>85.25</v>
          </cell>
          <cell r="E38">
            <v>94.65</v>
          </cell>
          <cell r="F38">
            <v>30.155000000000001</v>
          </cell>
          <cell r="G38">
            <v>3.3479999999999999</v>
          </cell>
          <cell r="H38">
            <v>25000</v>
          </cell>
          <cell r="I38">
            <v>111.75</v>
          </cell>
          <cell r="J38">
            <v>3.45</v>
          </cell>
          <cell r="K38">
            <v>6</v>
          </cell>
          <cell r="L38">
            <v>6</v>
          </cell>
          <cell r="M38">
            <v>7.5720000000000001</v>
          </cell>
          <cell r="N38">
            <v>0.83050000000000002</v>
          </cell>
          <cell r="O38" t="str">
            <v>&lt;30</v>
          </cell>
        </row>
      </sheetData>
      <sheetData sheetId="12">
        <row r="36">
          <cell r="B36">
            <v>100</v>
          </cell>
          <cell r="C36">
            <v>98.8</v>
          </cell>
          <cell r="D36">
            <v>81</v>
          </cell>
          <cell r="E36">
            <v>92</v>
          </cell>
          <cell r="F36">
            <v>28.24</v>
          </cell>
          <cell r="G36">
            <v>2.76</v>
          </cell>
          <cell r="H36">
            <v>25000</v>
          </cell>
          <cell r="I36">
            <v>100</v>
          </cell>
          <cell r="J36">
            <v>3.8</v>
          </cell>
          <cell r="K36">
            <v>6.7</v>
          </cell>
          <cell r="L36">
            <v>6</v>
          </cell>
          <cell r="M36">
            <v>6.6239999999999997</v>
          </cell>
          <cell r="N36">
            <v>0.74399999999999999</v>
          </cell>
          <cell r="O36" t="str">
            <v>&lt;30</v>
          </cell>
        </row>
        <row r="37">
          <cell r="B37">
            <v>109</v>
          </cell>
          <cell r="C37">
            <v>116.7</v>
          </cell>
          <cell r="D37">
            <v>97.4</v>
          </cell>
          <cell r="E37">
            <v>101</v>
          </cell>
          <cell r="F37">
            <v>33.72</v>
          </cell>
          <cell r="G37">
            <v>3.8159999999999998</v>
          </cell>
          <cell r="H37">
            <v>27000</v>
          </cell>
          <cell r="I37">
            <v>109</v>
          </cell>
          <cell r="J37">
            <v>4.3</v>
          </cell>
          <cell r="K37">
            <v>7.4</v>
          </cell>
          <cell r="L37">
            <v>6.4</v>
          </cell>
          <cell r="M37">
            <v>8.0399999999999991</v>
          </cell>
          <cell r="N37">
            <v>0.79200000000000004</v>
          </cell>
          <cell r="O37" t="str">
            <v>&lt;30</v>
          </cell>
        </row>
        <row r="38">
          <cell r="B38">
            <v>104</v>
          </cell>
          <cell r="C38">
            <v>105.61999999999998</v>
          </cell>
          <cell r="D38">
            <v>87.679999999999993</v>
          </cell>
          <cell r="E38">
            <v>97</v>
          </cell>
          <cell r="F38">
            <v>30.468</v>
          </cell>
          <cell r="G38">
            <v>3.1199999999999997</v>
          </cell>
          <cell r="H38">
            <v>26000</v>
          </cell>
          <cell r="I38">
            <v>104</v>
          </cell>
          <cell r="J38">
            <v>4.0599999999999996</v>
          </cell>
          <cell r="K38">
            <v>7.0400000000000009</v>
          </cell>
          <cell r="L38">
            <v>6.2</v>
          </cell>
          <cell r="M38">
            <v>7.1903999999999995</v>
          </cell>
          <cell r="N38">
            <v>0.76560000000000006</v>
          </cell>
          <cell r="O38" t="str">
            <v>&lt;30</v>
          </cell>
        </row>
      </sheetData>
      <sheetData sheetId="13">
        <row r="36">
          <cell r="B36">
            <v>104</v>
          </cell>
          <cell r="C36">
            <v>92.4</v>
          </cell>
          <cell r="D36">
            <v>77.599999999999994</v>
          </cell>
          <cell r="E36">
            <v>87.3</v>
          </cell>
          <cell r="F36">
            <v>27.72</v>
          </cell>
          <cell r="G36">
            <v>2.88</v>
          </cell>
          <cell r="H36">
            <v>20000</v>
          </cell>
          <cell r="I36">
            <v>104</v>
          </cell>
          <cell r="J36">
            <v>3.3</v>
          </cell>
          <cell r="K36">
            <v>5.8</v>
          </cell>
          <cell r="L36">
            <v>6</v>
          </cell>
          <cell r="M36">
            <v>7.3440000000000003</v>
          </cell>
          <cell r="N36">
            <v>0.61199999999999999</v>
          </cell>
          <cell r="O36" t="str">
            <v>&lt;30</v>
          </cell>
        </row>
        <row r="37">
          <cell r="B37">
            <v>113</v>
          </cell>
          <cell r="C37">
            <v>116.7</v>
          </cell>
          <cell r="D37">
            <v>96.8</v>
          </cell>
          <cell r="E37">
            <v>98.7</v>
          </cell>
          <cell r="F37">
            <v>31.56</v>
          </cell>
          <cell r="G37">
            <v>3.1840000000000002</v>
          </cell>
          <cell r="H37">
            <v>25000</v>
          </cell>
          <cell r="I37">
            <v>113</v>
          </cell>
          <cell r="J37">
            <v>4.0999999999999996</v>
          </cell>
          <cell r="K37">
            <v>7</v>
          </cell>
          <cell r="L37">
            <v>6.4</v>
          </cell>
          <cell r="M37">
            <v>7.7759999999999998</v>
          </cell>
          <cell r="N37">
            <v>0.73599999999999999</v>
          </cell>
          <cell r="O37" t="str">
            <v>&lt;30</v>
          </cell>
        </row>
        <row r="38">
          <cell r="B38">
            <v>108.75</v>
          </cell>
          <cell r="C38">
            <v>101.875</v>
          </cell>
          <cell r="D38">
            <v>85.299999999999983</v>
          </cell>
          <cell r="E38">
            <v>93.174999999999997</v>
          </cell>
          <cell r="F38">
            <v>29.745000000000001</v>
          </cell>
          <cell r="G38">
            <v>3.0379999999999998</v>
          </cell>
          <cell r="H38">
            <v>23000</v>
          </cell>
          <cell r="I38">
            <v>108.75</v>
          </cell>
          <cell r="J38">
            <v>3.6</v>
          </cell>
          <cell r="K38">
            <v>6.2249999999999996</v>
          </cell>
          <cell r="L38">
            <v>6.25</v>
          </cell>
          <cell r="M38">
            <v>7.62</v>
          </cell>
          <cell r="N38">
            <v>0.65749999999999997</v>
          </cell>
          <cell r="O38" t="str">
            <v>&lt;30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총괄"/>
      <sheetName val="신남"/>
      <sheetName val="2011. 1월"/>
      <sheetName val="2011. 2월"/>
      <sheetName val="2011. 3월"/>
      <sheetName val="2011. 4월"/>
      <sheetName val="2011. 5월"/>
      <sheetName val="2011. 6월"/>
      <sheetName val="2011. 7월"/>
      <sheetName val="2011. 8월"/>
      <sheetName val="2011. 9월"/>
      <sheetName val="2011. 10월"/>
      <sheetName val="2011. 11월"/>
      <sheetName val="2011. 12월"/>
    </sheetNames>
    <sheetDataSet>
      <sheetData sheetId="0">
        <row r="17">
          <cell r="B17">
            <v>83.25</v>
          </cell>
          <cell r="C17">
            <v>85.860000000000014</v>
          </cell>
          <cell r="D17">
            <v>70.960000000000008</v>
          </cell>
          <cell r="E17">
            <v>61.174999999999997</v>
          </cell>
          <cell r="F17">
            <v>21.988799999999998</v>
          </cell>
          <cell r="G17">
            <v>3.6359999999999997</v>
          </cell>
          <cell r="H17">
            <v>11000</v>
          </cell>
          <cell r="I17">
            <v>83.25</v>
          </cell>
          <cell r="J17">
            <v>2.0999999999999996</v>
          </cell>
          <cell r="K17">
            <v>3.8250000000000002</v>
          </cell>
          <cell r="L17">
            <v>1.0999999999999999</v>
          </cell>
          <cell r="M17">
            <v>5.0789999999999997</v>
          </cell>
          <cell r="N17">
            <v>0.45974999999999999</v>
          </cell>
        </row>
        <row r="18">
          <cell r="B18">
            <v>142</v>
          </cell>
          <cell r="C18">
            <v>140.29999999999998</v>
          </cell>
          <cell r="D18">
            <v>125.65</v>
          </cell>
          <cell r="E18">
            <v>96.674999999999997</v>
          </cell>
          <cell r="F18">
            <v>38.073999999999998</v>
          </cell>
          <cell r="G18">
            <v>4.758</v>
          </cell>
          <cell r="H18">
            <v>26000</v>
          </cell>
          <cell r="I18">
            <v>142</v>
          </cell>
          <cell r="J18">
            <v>5.875</v>
          </cell>
          <cell r="K18">
            <v>13.350000000000001</v>
          </cell>
          <cell r="L18">
            <v>7.1499999999999995</v>
          </cell>
          <cell r="M18">
            <v>15.558</v>
          </cell>
          <cell r="N18">
            <v>2.1520000000000001</v>
          </cell>
        </row>
        <row r="19">
          <cell r="B19">
            <v>115.75</v>
          </cell>
          <cell r="C19">
            <v>106.85916666666667</v>
          </cell>
          <cell r="D19">
            <v>91.0625</v>
          </cell>
          <cell r="E19">
            <v>82.025000000000006</v>
          </cell>
          <cell r="F19">
            <v>28.693133333333332</v>
          </cell>
          <cell r="G19">
            <v>4.2743500000000001</v>
          </cell>
          <cell r="H19">
            <v>18000</v>
          </cell>
          <cell r="I19">
            <v>115.75</v>
          </cell>
          <cell r="J19">
            <v>4.0233333333333334</v>
          </cell>
          <cell r="K19">
            <v>8.2033333333333331</v>
          </cell>
          <cell r="L19">
            <v>4.3258333333333336</v>
          </cell>
          <cell r="M19">
            <v>9.7765000000000004</v>
          </cell>
          <cell r="N19">
            <v>1.1378166666666665</v>
          </cell>
        </row>
      </sheetData>
      <sheetData sheetId="1" refreshError="1"/>
      <sheetData sheetId="2">
        <row r="36">
          <cell r="B36">
            <v>73</v>
          </cell>
          <cell r="C36">
            <v>96.6</v>
          </cell>
          <cell r="D36">
            <v>73.7</v>
          </cell>
          <cell r="E36">
            <v>76.7</v>
          </cell>
          <cell r="F36">
            <v>31.2</v>
          </cell>
          <cell r="G36">
            <v>4.1040000000000001</v>
          </cell>
          <cell r="H36">
            <v>10600</v>
          </cell>
          <cell r="I36">
            <v>73</v>
          </cell>
          <cell r="J36">
            <v>2</v>
          </cell>
          <cell r="K36">
            <v>11.5</v>
          </cell>
          <cell r="L36">
            <v>5.6</v>
          </cell>
          <cell r="M36">
            <v>11.016</v>
          </cell>
          <cell r="N36">
            <v>1.8959999999999999</v>
          </cell>
        </row>
        <row r="37">
          <cell r="B37">
            <v>88</v>
          </cell>
          <cell r="C37">
            <v>223.2</v>
          </cell>
          <cell r="D37">
            <v>201.7</v>
          </cell>
          <cell r="E37">
            <v>109</v>
          </cell>
          <cell r="F37">
            <v>48.816000000000003</v>
          </cell>
          <cell r="G37">
            <v>5.6639999999999997</v>
          </cell>
          <cell r="H37">
            <v>12000</v>
          </cell>
          <cell r="I37">
            <v>88</v>
          </cell>
          <cell r="J37">
            <v>9.6</v>
          </cell>
          <cell r="K37">
            <v>16.100000000000001</v>
          </cell>
          <cell r="L37">
            <v>8.8000000000000007</v>
          </cell>
          <cell r="M37">
            <v>24.72</v>
          </cell>
          <cell r="N37">
            <v>2.8479999999999999</v>
          </cell>
        </row>
        <row r="38">
          <cell r="B38">
            <v>83.25</v>
          </cell>
          <cell r="C38">
            <v>140.29999999999998</v>
          </cell>
          <cell r="D38">
            <v>125.65</v>
          </cell>
          <cell r="E38">
            <v>96.674999999999997</v>
          </cell>
          <cell r="F38">
            <v>38.073999999999998</v>
          </cell>
          <cell r="G38">
            <v>4.71</v>
          </cell>
          <cell r="H38">
            <v>11000</v>
          </cell>
          <cell r="I38">
            <v>83.25</v>
          </cell>
          <cell r="J38">
            <v>4.05</v>
          </cell>
          <cell r="K38">
            <v>13.350000000000001</v>
          </cell>
          <cell r="L38">
            <v>7.1499999999999995</v>
          </cell>
          <cell r="M38">
            <v>15.558</v>
          </cell>
          <cell r="N38">
            <v>2.1520000000000001</v>
          </cell>
        </row>
      </sheetData>
      <sheetData sheetId="3">
        <row r="36">
          <cell r="B36">
            <v>81</v>
          </cell>
          <cell r="C36">
            <v>100.2</v>
          </cell>
          <cell r="D36">
            <v>83.6</v>
          </cell>
          <cell r="E36">
            <v>85</v>
          </cell>
          <cell r="F36">
            <v>20.015999999999998</v>
          </cell>
          <cell r="G36">
            <v>4.6559999999999997</v>
          </cell>
          <cell r="H36">
            <v>13000</v>
          </cell>
          <cell r="I36">
            <v>81</v>
          </cell>
          <cell r="J36">
            <v>2.9</v>
          </cell>
          <cell r="K36">
            <v>8.1</v>
          </cell>
          <cell r="L36">
            <v>2</v>
          </cell>
          <cell r="M36">
            <v>8.4239999999999995</v>
          </cell>
          <cell r="N36">
            <v>1.1519999999999999</v>
          </cell>
        </row>
        <row r="37">
          <cell r="B37">
            <v>91</v>
          </cell>
          <cell r="C37">
            <v>137.30000000000001</v>
          </cell>
          <cell r="D37">
            <v>147.1</v>
          </cell>
          <cell r="E37">
            <v>96</v>
          </cell>
          <cell r="F37">
            <v>39.840000000000003</v>
          </cell>
          <cell r="G37">
            <v>4.992</v>
          </cell>
          <cell r="H37">
            <v>19500</v>
          </cell>
          <cell r="I37">
            <v>91</v>
          </cell>
          <cell r="J37">
            <v>9.6</v>
          </cell>
          <cell r="K37">
            <v>14.9</v>
          </cell>
          <cell r="L37">
            <v>9.4</v>
          </cell>
          <cell r="M37">
            <v>22.751999999999999</v>
          </cell>
          <cell r="N37">
            <v>2.4</v>
          </cell>
        </row>
        <row r="38">
          <cell r="B38">
            <v>87.5</v>
          </cell>
          <cell r="C38">
            <v>119.3</v>
          </cell>
          <cell r="D38">
            <v>107.52500000000001</v>
          </cell>
          <cell r="E38">
            <v>90.5</v>
          </cell>
          <cell r="F38">
            <v>29.499000000000002</v>
          </cell>
          <cell r="G38">
            <v>4.758</v>
          </cell>
          <cell r="H38">
            <v>15000</v>
          </cell>
          <cell r="I38">
            <v>87.5</v>
          </cell>
          <cell r="J38">
            <v>5.875</v>
          </cell>
          <cell r="K38">
            <v>11.275</v>
          </cell>
          <cell r="L38">
            <v>3.9249999999999998</v>
          </cell>
          <cell r="M38">
            <v>14.492999999999999</v>
          </cell>
          <cell r="N38">
            <v>1.8220000000000001</v>
          </cell>
        </row>
      </sheetData>
      <sheetData sheetId="4">
        <row r="36">
          <cell r="B36">
            <v>89</v>
          </cell>
          <cell r="C36">
            <v>76.2</v>
          </cell>
          <cell r="D36">
            <v>61.4</v>
          </cell>
          <cell r="E36">
            <v>58.7</v>
          </cell>
          <cell r="F36">
            <v>20.015999999999998</v>
          </cell>
          <cell r="G36">
            <v>4.032</v>
          </cell>
          <cell r="H36">
            <v>14000</v>
          </cell>
          <cell r="I36">
            <v>89</v>
          </cell>
          <cell r="J36">
            <v>4.2</v>
          </cell>
          <cell r="K36">
            <v>7.6</v>
          </cell>
          <cell r="L36">
            <v>3</v>
          </cell>
          <cell r="M36">
            <v>8.4960000000000004</v>
          </cell>
          <cell r="N36">
            <v>0.94399999999999995</v>
          </cell>
        </row>
        <row r="37">
          <cell r="B37">
            <v>144</v>
          </cell>
          <cell r="C37">
            <v>104.1</v>
          </cell>
          <cell r="D37">
            <v>87.1</v>
          </cell>
          <cell r="E37">
            <v>89</v>
          </cell>
          <cell r="F37">
            <v>25.32</v>
          </cell>
          <cell r="G37">
            <v>5.1840000000000002</v>
          </cell>
          <cell r="H37">
            <v>16500</v>
          </cell>
          <cell r="I37">
            <v>144</v>
          </cell>
          <cell r="J37">
            <v>6.4</v>
          </cell>
          <cell r="K37">
            <v>10.1</v>
          </cell>
          <cell r="L37">
            <v>7</v>
          </cell>
          <cell r="M37">
            <v>10.224</v>
          </cell>
          <cell r="N37">
            <v>1.52</v>
          </cell>
        </row>
        <row r="38">
          <cell r="B38">
            <v>112</v>
          </cell>
          <cell r="C38">
            <v>85.860000000000014</v>
          </cell>
          <cell r="D38">
            <v>70.960000000000008</v>
          </cell>
          <cell r="E38">
            <v>73.400000000000006</v>
          </cell>
          <cell r="F38">
            <v>21.988799999999998</v>
          </cell>
          <cell r="G38">
            <v>4.6415999999999995</v>
          </cell>
          <cell r="H38">
            <v>15000</v>
          </cell>
          <cell r="I38">
            <v>112</v>
          </cell>
          <cell r="J38">
            <v>5.1999999999999993</v>
          </cell>
          <cell r="K38">
            <v>8.5800000000000018</v>
          </cell>
          <cell r="L38">
            <v>4.9000000000000004</v>
          </cell>
          <cell r="M38">
            <v>9.5184000000000015</v>
          </cell>
          <cell r="N38">
            <v>1.1983999999999999</v>
          </cell>
        </row>
      </sheetData>
      <sheetData sheetId="5">
        <row r="36">
          <cell r="B36">
            <v>120</v>
          </cell>
          <cell r="C36">
            <v>87.6</v>
          </cell>
          <cell r="D36">
            <v>70.3</v>
          </cell>
          <cell r="E36">
            <v>55</v>
          </cell>
          <cell r="F36">
            <v>23.184000000000001</v>
          </cell>
          <cell r="G36">
            <v>3.2160000000000002</v>
          </cell>
          <cell r="H36">
            <v>14500</v>
          </cell>
          <cell r="I36">
            <v>120</v>
          </cell>
          <cell r="J36">
            <v>1.6</v>
          </cell>
          <cell r="K36">
            <v>2.9</v>
          </cell>
          <cell r="L36">
            <v>1.4</v>
          </cell>
          <cell r="M36">
            <v>4.2240000000000002</v>
          </cell>
          <cell r="N36">
            <v>0.36</v>
          </cell>
        </row>
        <row r="37">
          <cell r="B37">
            <v>146</v>
          </cell>
          <cell r="C37">
            <v>109.5</v>
          </cell>
          <cell r="D37">
            <v>86.7</v>
          </cell>
          <cell r="E37">
            <v>73</v>
          </cell>
          <cell r="F37">
            <v>27.54</v>
          </cell>
          <cell r="G37">
            <v>6.1079999999999997</v>
          </cell>
          <cell r="H37">
            <v>16300</v>
          </cell>
          <cell r="I37">
            <v>146</v>
          </cell>
          <cell r="J37">
            <v>3.1</v>
          </cell>
          <cell r="K37">
            <v>6.3</v>
          </cell>
          <cell r="L37">
            <v>4.5999999999999996</v>
          </cell>
          <cell r="M37">
            <v>6.24</v>
          </cell>
          <cell r="N37">
            <v>0.60799999999999998</v>
          </cell>
        </row>
        <row r="38">
          <cell r="B38">
            <v>135.25</v>
          </cell>
          <cell r="C38">
            <v>97.574999999999989</v>
          </cell>
          <cell r="D38">
            <v>78.849999999999994</v>
          </cell>
          <cell r="E38">
            <v>61.174999999999997</v>
          </cell>
          <cell r="F38">
            <v>25.218</v>
          </cell>
          <cell r="G38">
            <v>4.2285000000000004</v>
          </cell>
          <cell r="H38">
            <v>15000</v>
          </cell>
          <cell r="I38">
            <v>135.25</v>
          </cell>
          <cell r="J38">
            <v>2.4750000000000001</v>
          </cell>
          <cell r="K38">
            <v>4.55</v>
          </cell>
          <cell r="L38">
            <v>2.4</v>
          </cell>
          <cell r="M38">
            <v>5.5529999999999999</v>
          </cell>
          <cell r="N38">
            <v>0.45974999999999999</v>
          </cell>
        </row>
      </sheetData>
      <sheetData sheetId="6">
        <row r="36">
          <cell r="B36">
            <v>118</v>
          </cell>
          <cell r="C36">
            <v>91.4</v>
          </cell>
          <cell r="D36">
            <v>75.2</v>
          </cell>
          <cell r="E36">
            <v>71.400000000000006</v>
          </cell>
          <cell r="F36">
            <v>25.38</v>
          </cell>
          <cell r="G36">
            <v>3.2160000000000002</v>
          </cell>
          <cell r="H36">
            <v>23000</v>
          </cell>
          <cell r="I36">
            <v>118</v>
          </cell>
          <cell r="J36">
            <v>2</v>
          </cell>
          <cell r="K36">
            <v>3.6</v>
          </cell>
          <cell r="L36">
            <v>0.8</v>
          </cell>
          <cell r="M36">
            <v>4.7759999999999998</v>
          </cell>
          <cell r="N36">
            <v>0.32800000000000001</v>
          </cell>
        </row>
        <row r="37">
          <cell r="B37">
            <v>142</v>
          </cell>
          <cell r="C37">
            <v>108.6</v>
          </cell>
          <cell r="D37">
            <v>87.7</v>
          </cell>
          <cell r="E37">
            <v>109</v>
          </cell>
          <cell r="F37">
            <v>31.36</v>
          </cell>
          <cell r="G37">
            <v>3.984</v>
          </cell>
          <cell r="H37">
            <v>30000</v>
          </cell>
          <cell r="I37">
            <v>142</v>
          </cell>
          <cell r="J37">
            <v>2.2999999999999998</v>
          </cell>
          <cell r="K37">
            <v>4</v>
          </cell>
          <cell r="L37">
            <v>1.4</v>
          </cell>
          <cell r="M37">
            <v>5.4240000000000004</v>
          </cell>
          <cell r="N37">
            <v>0.6</v>
          </cell>
        </row>
        <row r="38">
          <cell r="B38">
            <v>134.5</v>
          </cell>
          <cell r="C38">
            <v>100.39999999999999</v>
          </cell>
          <cell r="D38">
            <v>82.05</v>
          </cell>
          <cell r="E38">
            <v>89.1</v>
          </cell>
          <cell r="F38">
            <v>28.344999999999999</v>
          </cell>
          <cell r="G38">
            <v>3.6359999999999997</v>
          </cell>
          <cell r="H38">
            <v>26000</v>
          </cell>
          <cell r="I38">
            <v>134.5</v>
          </cell>
          <cell r="J38">
            <v>2.0999999999999996</v>
          </cell>
          <cell r="K38">
            <v>3.8250000000000002</v>
          </cell>
          <cell r="L38">
            <v>1.0999999999999999</v>
          </cell>
          <cell r="M38">
            <v>5.0789999999999997</v>
          </cell>
          <cell r="N38">
            <v>0.51074999999999993</v>
          </cell>
        </row>
      </sheetData>
      <sheetData sheetId="7">
        <row r="36">
          <cell r="B36">
            <v>122</v>
          </cell>
          <cell r="C36">
            <v>56</v>
          </cell>
          <cell r="D36">
            <v>47.7</v>
          </cell>
          <cell r="E36">
            <v>54</v>
          </cell>
          <cell r="F36">
            <v>17.904</v>
          </cell>
          <cell r="G36">
            <v>2.2799999999999998</v>
          </cell>
          <cell r="H36">
            <v>22500</v>
          </cell>
          <cell r="I36">
            <v>122</v>
          </cell>
          <cell r="J36">
            <v>3.9</v>
          </cell>
          <cell r="K36">
            <v>6.5</v>
          </cell>
          <cell r="L36">
            <v>5</v>
          </cell>
          <cell r="M36">
            <v>7.2960000000000003</v>
          </cell>
          <cell r="N36">
            <v>0.54</v>
          </cell>
        </row>
        <row r="37">
          <cell r="B37">
            <v>180</v>
          </cell>
          <cell r="C37">
            <v>123.9</v>
          </cell>
          <cell r="D37">
            <v>102.1</v>
          </cell>
          <cell r="E37">
            <v>104</v>
          </cell>
          <cell r="F37">
            <v>36.6</v>
          </cell>
          <cell r="G37">
            <v>4.4400000000000004</v>
          </cell>
          <cell r="H37">
            <v>27000</v>
          </cell>
          <cell r="I37">
            <v>180</v>
          </cell>
          <cell r="J37">
            <v>5</v>
          </cell>
          <cell r="K37">
            <v>8.6</v>
          </cell>
          <cell r="L37">
            <v>7.2</v>
          </cell>
          <cell r="M37">
            <v>10.32</v>
          </cell>
          <cell r="N37">
            <v>0.78</v>
          </cell>
        </row>
        <row r="38">
          <cell r="B38">
            <v>142</v>
          </cell>
          <cell r="C38">
            <v>97.72</v>
          </cell>
          <cell r="D38">
            <v>81.34</v>
          </cell>
          <cell r="E38">
            <v>81.3</v>
          </cell>
          <cell r="F38">
            <v>29.033999999999999</v>
          </cell>
          <cell r="G38">
            <v>3.6720000000000006</v>
          </cell>
          <cell r="H38">
            <v>26000</v>
          </cell>
          <cell r="I38">
            <v>142</v>
          </cell>
          <cell r="J38">
            <v>4.4399999999999995</v>
          </cell>
          <cell r="K38">
            <v>7.6400000000000006</v>
          </cell>
          <cell r="L38">
            <v>6.4799999999999995</v>
          </cell>
          <cell r="M38">
            <v>8.4576000000000011</v>
          </cell>
          <cell r="N38">
            <v>0.68399999999999994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총괄"/>
      <sheetName val="서화"/>
      <sheetName val="2011. 1월"/>
      <sheetName val="2011. 2월"/>
      <sheetName val="2011. 3월"/>
      <sheetName val="2011. 4월"/>
      <sheetName val="2011. 5월"/>
      <sheetName val="2011. 6월"/>
      <sheetName val="2011. 7월"/>
      <sheetName val="2011. 8월"/>
      <sheetName val="2011. 9월"/>
      <sheetName val="2011. 10월"/>
      <sheetName val="2011. 11월"/>
      <sheetName val="2011. 12월"/>
    </sheetNames>
    <sheetDataSet>
      <sheetData sheetId="0">
        <row r="17">
          <cell r="B17">
            <v>106</v>
          </cell>
          <cell r="C17">
            <v>63.924999999999997</v>
          </cell>
          <cell r="D17">
            <v>51.575000000000003</v>
          </cell>
          <cell r="E17">
            <v>70.75</v>
          </cell>
          <cell r="F17">
            <v>23.130000000000003</v>
          </cell>
          <cell r="G17">
            <v>2.6519999999999997</v>
          </cell>
          <cell r="H17">
            <v>12000</v>
          </cell>
          <cell r="I17">
            <v>106</v>
          </cell>
          <cell r="J17">
            <v>1.875</v>
          </cell>
          <cell r="K17">
            <v>3.375</v>
          </cell>
          <cell r="L17">
            <v>1.7499999999999998</v>
          </cell>
          <cell r="M17">
            <v>4.4459999999999997</v>
          </cell>
          <cell r="N17">
            <v>0.38549999999999995</v>
          </cell>
        </row>
        <row r="18">
          <cell r="B18">
            <v>132</v>
          </cell>
          <cell r="C18">
            <v>143.25</v>
          </cell>
          <cell r="D18">
            <v>90.119999999999976</v>
          </cell>
          <cell r="E18">
            <v>118.5</v>
          </cell>
          <cell r="F18">
            <v>36.69</v>
          </cell>
          <cell r="G18">
            <v>9.9600000000000009</v>
          </cell>
          <cell r="H18">
            <v>25000</v>
          </cell>
          <cell r="I18">
            <v>132</v>
          </cell>
          <cell r="J18">
            <v>5.8</v>
          </cell>
          <cell r="K18">
            <v>14.375</v>
          </cell>
          <cell r="L18">
            <v>8.0500000000000007</v>
          </cell>
          <cell r="M18">
            <v>8.4060000000000006</v>
          </cell>
          <cell r="N18">
            <v>1.359</v>
          </cell>
        </row>
        <row r="19">
          <cell r="B19">
            <v>119.73333333333333</v>
          </cell>
          <cell r="C19">
            <v>100.82208333333331</v>
          </cell>
          <cell r="D19">
            <v>79.337916666666672</v>
          </cell>
          <cell r="E19">
            <v>91.101666666666674</v>
          </cell>
          <cell r="F19">
            <v>29.355183333333333</v>
          </cell>
          <cell r="G19">
            <v>4.6166666666666671</v>
          </cell>
          <cell r="H19">
            <v>19000</v>
          </cell>
          <cell r="I19">
            <v>119.73333333333333</v>
          </cell>
          <cell r="J19">
            <v>3.804583333333333</v>
          </cell>
          <cell r="K19">
            <v>6.9683333333333337</v>
          </cell>
          <cell r="L19">
            <v>5.2729166666666663</v>
          </cell>
          <cell r="M19">
            <v>6.1460333333333326</v>
          </cell>
          <cell r="N19">
            <v>0.76441250000000005</v>
          </cell>
        </row>
      </sheetData>
      <sheetData sheetId="1" refreshError="1"/>
      <sheetData sheetId="2">
        <row r="36">
          <cell r="B36">
            <v>110</v>
          </cell>
          <cell r="C36">
            <v>131.1</v>
          </cell>
          <cell r="D36">
            <v>80.5</v>
          </cell>
          <cell r="E36">
            <v>108</v>
          </cell>
          <cell r="F36">
            <v>35.880000000000003</v>
          </cell>
          <cell r="G36">
            <v>4.1280000000000001</v>
          </cell>
          <cell r="H36">
            <v>10500</v>
          </cell>
          <cell r="I36">
            <v>110</v>
          </cell>
          <cell r="J36">
            <v>5.3</v>
          </cell>
          <cell r="K36">
            <v>10.199999999999999</v>
          </cell>
          <cell r="L36">
            <v>6.2</v>
          </cell>
          <cell r="M36">
            <v>4.6559999999999997</v>
          </cell>
          <cell r="N36">
            <v>1.1279999999999999</v>
          </cell>
        </row>
        <row r="37">
          <cell r="B37">
            <v>115</v>
          </cell>
          <cell r="C37">
            <v>149.4</v>
          </cell>
          <cell r="D37">
            <v>86.3</v>
          </cell>
          <cell r="E37">
            <v>130</v>
          </cell>
          <cell r="F37">
            <v>37.68</v>
          </cell>
          <cell r="G37">
            <v>14.112</v>
          </cell>
          <cell r="H37">
            <v>13000</v>
          </cell>
          <cell r="I37">
            <v>115</v>
          </cell>
          <cell r="J37">
            <v>6.3</v>
          </cell>
          <cell r="K37">
            <v>16.8</v>
          </cell>
          <cell r="L37">
            <v>9.3000000000000007</v>
          </cell>
          <cell r="M37">
            <v>14.784000000000001</v>
          </cell>
          <cell r="N37">
            <v>1.752</v>
          </cell>
        </row>
        <row r="38">
          <cell r="B38">
            <v>112.5</v>
          </cell>
          <cell r="C38">
            <v>143.25</v>
          </cell>
          <cell r="D38">
            <v>83.45</v>
          </cell>
          <cell r="E38">
            <v>118.5</v>
          </cell>
          <cell r="F38">
            <v>36.69</v>
          </cell>
          <cell r="G38">
            <v>9.9600000000000009</v>
          </cell>
          <cell r="H38">
            <v>12000</v>
          </cell>
          <cell r="I38">
            <v>112.5</v>
          </cell>
          <cell r="J38">
            <v>5.8</v>
          </cell>
          <cell r="K38">
            <v>14.375</v>
          </cell>
          <cell r="L38">
            <v>7.65</v>
          </cell>
          <cell r="M38">
            <v>8.4060000000000006</v>
          </cell>
          <cell r="N38">
            <v>1.359</v>
          </cell>
        </row>
      </sheetData>
      <sheetData sheetId="3">
        <row r="36">
          <cell r="B36">
            <v>120</v>
          </cell>
          <cell r="C36">
            <v>102.6</v>
          </cell>
          <cell r="D36">
            <v>83.2</v>
          </cell>
          <cell r="E36">
            <v>85</v>
          </cell>
          <cell r="F36">
            <v>29.16</v>
          </cell>
          <cell r="G36">
            <v>9.0719999999999992</v>
          </cell>
          <cell r="H36">
            <v>14000</v>
          </cell>
          <cell r="I36">
            <v>120</v>
          </cell>
          <cell r="J36">
            <v>3.7</v>
          </cell>
          <cell r="K36">
            <v>7.8</v>
          </cell>
          <cell r="L36">
            <v>7.2</v>
          </cell>
          <cell r="M36">
            <v>7.68</v>
          </cell>
          <cell r="N36">
            <v>1.0680000000000001</v>
          </cell>
        </row>
        <row r="37">
          <cell r="B37">
            <v>126</v>
          </cell>
          <cell r="C37">
            <v>141.9</v>
          </cell>
          <cell r="D37">
            <v>98</v>
          </cell>
          <cell r="E37">
            <v>96</v>
          </cell>
          <cell r="F37">
            <v>34.32</v>
          </cell>
          <cell r="G37">
            <v>10.224</v>
          </cell>
          <cell r="H37">
            <v>17000</v>
          </cell>
          <cell r="I37">
            <v>126</v>
          </cell>
          <cell r="J37">
            <v>5.6</v>
          </cell>
          <cell r="K37">
            <v>9.6</v>
          </cell>
          <cell r="L37">
            <v>8.8000000000000007</v>
          </cell>
          <cell r="M37">
            <v>8.2080000000000002</v>
          </cell>
          <cell r="N37">
            <v>1.8240000000000001</v>
          </cell>
        </row>
        <row r="38">
          <cell r="B38">
            <v>123.75</v>
          </cell>
          <cell r="C38">
            <v>115.65</v>
          </cell>
          <cell r="D38">
            <v>88.375</v>
          </cell>
          <cell r="E38">
            <v>90.5</v>
          </cell>
          <cell r="F38">
            <v>30.990000000000002</v>
          </cell>
          <cell r="G38">
            <v>9.4920000000000009</v>
          </cell>
          <cell r="H38">
            <v>16000</v>
          </cell>
          <cell r="I38">
            <v>123.75</v>
          </cell>
          <cell r="J38">
            <v>4.7750000000000004</v>
          </cell>
          <cell r="K38">
            <v>8.6750000000000007</v>
          </cell>
          <cell r="L38">
            <v>8.0500000000000007</v>
          </cell>
          <cell r="M38">
            <v>7.9019999999999992</v>
          </cell>
          <cell r="N38">
            <v>1.3080000000000001</v>
          </cell>
        </row>
      </sheetData>
      <sheetData sheetId="4">
        <row r="36">
          <cell r="B36">
            <v>120</v>
          </cell>
          <cell r="C36">
            <v>69.400000000000006</v>
          </cell>
          <cell r="D36">
            <v>58.1</v>
          </cell>
          <cell r="E36">
            <v>71.3</v>
          </cell>
          <cell r="F36">
            <v>19.295999999999999</v>
          </cell>
          <cell r="G36">
            <v>3.3279999999999998</v>
          </cell>
          <cell r="H36">
            <v>17500</v>
          </cell>
          <cell r="I36">
            <v>120</v>
          </cell>
          <cell r="J36">
            <v>4</v>
          </cell>
          <cell r="K36">
            <v>6.6</v>
          </cell>
          <cell r="L36">
            <v>6</v>
          </cell>
          <cell r="M36">
            <v>6.12</v>
          </cell>
          <cell r="N36">
            <v>0.624</v>
          </cell>
        </row>
        <row r="37">
          <cell r="B37">
            <v>133</v>
          </cell>
          <cell r="C37">
            <v>106.8</v>
          </cell>
          <cell r="D37">
            <v>88.9</v>
          </cell>
          <cell r="E37">
            <v>86</v>
          </cell>
          <cell r="F37">
            <v>29.52</v>
          </cell>
          <cell r="G37">
            <v>10.896000000000001</v>
          </cell>
          <cell r="H37">
            <v>19500</v>
          </cell>
          <cell r="I37">
            <v>133</v>
          </cell>
          <cell r="J37">
            <v>5.2</v>
          </cell>
          <cell r="K37">
            <v>9.1</v>
          </cell>
          <cell r="L37">
            <v>7.6</v>
          </cell>
          <cell r="M37">
            <v>8.952</v>
          </cell>
          <cell r="N37">
            <v>1.5960000000000001</v>
          </cell>
        </row>
        <row r="38">
          <cell r="B38">
            <v>124.6</v>
          </cell>
          <cell r="C38">
            <v>94.28</v>
          </cell>
          <cell r="D38">
            <v>78.58</v>
          </cell>
          <cell r="E38">
            <v>75.8</v>
          </cell>
          <cell r="F38">
            <v>25.591199999999997</v>
          </cell>
          <cell r="G38">
            <v>6.4687999999999999</v>
          </cell>
          <cell r="H38">
            <v>18000</v>
          </cell>
          <cell r="I38">
            <v>124.6</v>
          </cell>
          <cell r="J38">
            <v>4.6399999999999997</v>
          </cell>
          <cell r="K38">
            <v>7.9</v>
          </cell>
          <cell r="L38">
            <v>6.8</v>
          </cell>
          <cell r="M38">
            <v>7.4159999999999995</v>
          </cell>
          <cell r="N38">
            <v>1.3055999999999999</v>
          </cell>
        </row>
      </sheetData>
      <sheetData sheetId="5">
        <row r="36">
          <cell r="B36">
            <v>108</v>
          </cell>
          <cell r="C36">
            <v>61.5</v>
          </cell>
          <cell r="D36">
            <v>49.7</v>
          </cell>
          <cell r="E36">
            <v>63</v>
          </cell>
          <cell r="F36">
            <v>20.64</v>
          </cell>
          <cell r="G36">
            <v>3.0720000000000001</v>
          </cell>
          <cell r="H36">
            <v>16500</v>
          </cell>
          <cell r="I36">
            <v>108</v>
          </cell>
          <cell r="J36">
            <v>1.5</v>
          </cell>
          <cell r="K36">
            <v>3.1</v>
          </cell>
          <cell r="L36">
            <v>2.2000000000000002</v>
          </cell>
          <cell r="M36">
            <v>4.0919999999999996</v>
          </cell>
          <cell r="N36">
            <v>0.374</v>
          </cell>
        </row>
        <row r="37">
          <cell r="B37">
            <v>118</v>
          </cell>
          <cell r="C37">
            <v>68.8</v>
          </cell>
          <cell r="D37">
            <v>52.9</v>
          </cell>
          <cell r="E37">
            <v>79</v>
          </cell>
          <cell r="F37">
            <v>25.38</v>
          </cell>
          <cell r="G37">
            <v>3.7679999999999998</v>
          </cell>
          <cell r="H37">
            <v>19000</v>
          </cell>
          <cell r="I37">
            <v>118</v>
          </cell>
          <cell r="J37">
            <v>3.7</v>
          </cell>
          <cell r="K37">
            <v>6.6</v>
          </cell>
          <cell r="L37">
            <v>4.3</v>
          </cell>
          <cell r="M37">
            <v>5.1120000000000001</v>
          </cell>
          <cell r="N37">
            <v>0.63200000000000001</v>
          </cell>
        </row>
        <row r="38">
          <cell r="B38">
            <v>111.75</v>
          </cell>
          <cell r="C38">
            <v>63.924999999999997</v>
          </cell>
          <cell r="D38">
            <v>51.575000000000003</v>
          </cell>
          <cell r="E38">
            <v>70.75</v>
          </cell>
          <cell r="F38">
            <v>23.130000000000003</v>
          </cell>
          <cell r="G38">
            <v>3.3540000000000001</v>
          </cell>
          <cell r="H38">
            <v>18000</v>
          </cell>
          <cell r="I38">
            <v>111.75</v>
          </cell>
          <cell r="J38">
            <v>2.625</v>
          </cell>
          <cell r="K38">
            <v>4.6749999999999998</v>
          </cell>
          <cell r="L38">
            <v>3.2750000000000004</v>
          </cell>
          <cell r="M38">
            <v>4.5849999999999991</v>
          </cell>
          <cell r="N38">
            <v>0.49549999999999994</v>
          </cell>
        </row>
      </sheetData>
      <sheetData sheetId="6">
        <row r="36">
          <cell r="B36">
            <v>110</v>
          </cell>
          <cell r="C36">
            <v>83</v>
          </cell>
          <cell r="D36">
            <v>66.7</v>
          </cell>
          <cell r="E36">
            <v>82.9</v>
          </cell>
          <cell r="F36">
            <v>25.68</v>
          </cell>
          <cell r="G36">
            <v>2.9279999999999999</v>
          </cell>
          <cell r="H36">
            <v>21000</v>
          </cell>
          <cell r="I36">
            <v>110</v>
          </cell>
          <cell r="J36">
            <v>1.3</v>
          </cell>
          <cell r="K36">
            <v>2.4</v>
          </cell>
          <cell r="L36">
            <v>1.4</v>
          </cell>
          <cell r="M36">
            <v>3.2519999999999998</v>
          </cell>
          <cell r="N36">
            <v>0.3</v>
          </cell>
        </row>
        <row r="37">
          <cell r="B37">
            <v>121</v>
          </cell>
          <cell r="C37">
            <v>100.5</v>
          </cell>
          <cell r="D37">
            <v>82.6</v>
          </cell>
          <cell r="E37">
            <v>103.9</v>
          </cell>
          <cell r="F37">
            <v>29.1</v>
          </cell>
          <cell r="G37">
            <v>4.056</v>
          </cell>
          <cell r="H37">
            <v>29000</v>
          </cell>
          <cell r="I37">
            <v>121</v>
          </cell>
          <cell r="J37">
            <v>2.2000000000000002</v>
          </cell>
          <cell r="K37">
            <v>3.9</v>
          </cell>
          <cell r="L37">
            <v>2</v>
          </cell>
          <cell r="M37">
            <v>6.6559999999999997</v>
          </cell>
          <cell r="N37">
            <v>0.56999999999999995</v>
          </cell>
        </row>
        <row r="38">
          <cell r="B38">
            <v>114.5</v>
          </cell>
          <cell r="C38">
            <v>90.725000000000009</v>
          </cell>
          <cell r="D38">
            <v>74.575000000000003</v>
          </cell>
          <cell r="E38">
            <v>92.199999999999989</v>
          </cell>
          <cell r="F38">
            <v>27.540000000000003</v>
          </cell>
          <cell r="G38">
            <v>3.5579999999999998</v>
          </cell>
          <cell r="H38">
            <v>25000</v>
          </cell>
          <cell r="I38">
            <v>114.5</v>
          </cell>
          <cell r="J38">
            <v>1.875</v>
          </cell>
          <cell r="K38">
            <v>3.375</v>
          </cell>
          <cell r="L38">
            <v>1.7499999999999998</v>
          </cell>
          <cell r="M38">
            <v>4.6280000000000001</v>
          </cell>
          <cell r="N38">
            <v>0.38549999999999995</v>
          </cell>
        </row>
      </sheetData>
      <sheetData sheetId="7">
        <row r="36">
          <cell r="B36">
            <v>120</v>
          </cell>
          <cell r="C36">
            <v>51.3</v>
          </cell>
          <cell r="D36">
            <v>43.3</v>
          </cell>
          <cell r="E36">
            <v>69</v>
          </cell>
          <cell r="F36">
            <v>11.68</v>
          </cell>
          <cell r="G36">
            <v>1.8360000000000001</v>
          </cell>
          <cell r="H36">
            <v>12500</v>
          </cell>
          <cell r="I36">
            <v>120</v>
          </cell>
          <cell r="J36">
            <v>2.9</v>
          </cell>
          <cell r="K36">
            <v>5.3</v>
          </cell>
          <cell r="L36">
            <v>3.2</v>
          </cell>
          <cell r="M36">
            <v>4.1280000000000001</v>
          </cell>
          <cell r="N36">
            <v>0.54</v>
          </cell>
        </row>
        <row r="37">
          <cell r="B37">
            <v>144</v>
          </cell>
          <cell r="C37">
            <v>145.5</v>
          </cell>
          <cell r="D37">
            <v>85.2</v>
          </cell>
          <cell r="E37">
            <v>130</v>
          </cell>
          <cell r="F37">
            <v>36.6</v>
          </cell>
          <cell r="G37">
            <v>8.5440000000000005</v>
          </cell>
          <cell r="H37">
            <v>28500</v>
          </cell>
          <cell r="I37">
            <v>144</v>
          </cell>
          <cell r="J37">
            <v>4.2</v>
          </cell>
          <cell r="K37">
            <v>7.2</v>
          </cell>
          <cell r="L37">
            <v>5.6</v>
          </cell>
          <cell r="M37">
            <v>6.8159999999999998</v>
          </cell>
          <cell r="N37">
            <v>0.86399999999999999</v>
          </cell>
        </row>
        <row r="38">
          <cell r="B38">
            <v>128.19999999999999</v>
          </cell>
          <cell r="C38">
            <v>100.86</v>
          </cell>
          <cell r="D38">
            <v>74.8</v>
          </cell>
          <cell r="E38">
            <v>99.2</v>
          </cell>
          <cell r="F38">
            <v>31.184000000000005</v>
          </cell>
          <cell r="G38">
            <v>4.3655999999999997</v>
          </cell>
          <cell r="H38">
            <v>19000</v>
          </cell>
          <cell r="I38">
            <v>128.19999999999999</v>
          </cell>
          <cell r="J38">
            <v>3.7600000000000002</v>
          </cell>
          <cell r="K38">
            <v>6.42</v>
          </cell>
          <cell r="L38">
            <v>4.5999999999999996</v>
          </cell>
          <cell r="M38">
            <v>5.8655999999999997</v>
          </cell>
          <cell r="N38">
            <v>0.68800000000000006</v>
          </cell>
        </row>
      </sheetData>
      <sheetData sheetId="8">
        <row r="36">
          <cell r="B36">
            <v>105</v>
          </cell>
          <cell r="C36">
            <v>78.599999999999994</v>
          </cell>
          <cell r="D36">
            <v>63.6</v>
          </cell>
          <cell r="E36">
            <v>71</v>
          </cell>
          <cell r="F36">
            <v>20.2</v>
          </cell>
          <cell r="G36">
            <v>2.08</v>
          </cell>
          <cell r="H36">
            <v>16000</v>
          </cell>
          <cell r="I36">
            <v>105</v>
          </cell>
          <cell r="J36">
            <v>3.1</v>
          </cell>
          <cell r="K36">
            <v>5.3</v>
          </cell>
          <cell r="L36">
            <v>3.2</v>
          </cell>
          <cell r="M36">
            <v>7.1520000000000001</v>
          </cell>
          <cell r="N36">
            <v>0.52100000000000002</v>
          </cell>
        </row>
        <row r="37">
          <cell r="B37">
            <v>140</v>
          </cell>
          <cell r="C37">
            <v>100.5</v>
          </cell>
          <cell r="D37">
            <v>84</v>
          </cell>
          <cell r="E37">
            <v>86</v>
          </cell>
          <cell r="F37">
            <v>30.4</v>
          </cell>
          <cell r="G37">
            <v>3.6320000000000001</v>
          </cell>
          <cell r="H37">
            <v>18000</v>
          </cell>
          <cell r="I37">
            <v>140</v>
          </cell>
          <cell r="J37">
            <v>3.4</v>
          </cell>
          <cell r="K37">
            <v>5.9</v>
          </cell>
          <cell r="L37">
            <v>5</v>
          </cell>
          <cell r="M37">
            <v>7.7160000000000002</v>
          </cell>
          <cell r="N37">
            <v>0.6</v>
          </cell>
        </row>
        <row r="38">
          <cell r="B38">
            <v>125</v>
          </cell>
          <cell r="C38">
            <v>89.424999999999997</v>
          </cell>
          <cell r="D38">
            <v>73.55</v>
          </cell>
          <cell r="E38">
            <v>77.75</v>
          </cell>
          <cell r="F38">
            <v>24.604999999999997</v>
          </cell>
          <cell r="G38">
            <v>2.6519999999999997</v>
          </cell>
          <cell r="H38">
            <v>17000</v>
          </cell>
          <cell r="I38">
            <v>125</v>
          </cell>
          <cell r="J38">
            <v>3.25</v>
          </cell>
          <cell r="K38">
            <v>5.6</v>
          </cell>
          <cell r="L38">
            <v>4.1500000000000004</v>
          </cell>
          <cell r="M38">
            <v>7.5090000000000003</v>
          </cell>
          <cell r="N38">
            <v>0.55100000000000005</v>
          </cell>
        </row>
      </sheetData>
      <sheetData sheetId="9">
        <row r="36">
          <cell r="B36">
            <v>102</v>
          </cell>
          <cell r="C36">
            <v>102.6</v>
          </cell>
          <cell r="D36">
            <v>85.4</v>
          </cell>
          <cell r="E36">
            <v>71.3</v>
          </cell>
          <cell r="F36">
            <v>27.3</v>
          </cell>
          <cell r="G36">
            <v>2.7360000000000002</v>
          </cell>
          <cell r="H36">
            <v>16500</v>
          </cell>
          <cell r="I36">
            <v>102</v>
          </cell>
          <cell r="J36">
            <v>3.2</v>
          </cell>
          <cell r="K36">
            <v>5.5</v>
          </cell>
          <cell r="L36">
            <v>4.4000000000000004</v>
          </cell>
          <cell r="M36">
            <v>5.6879999999999997</v>
          </cell>
          <cell r="N36">
            <v>0.61599999999999999</v>
          </cell>
          <cell r="O36" t="str">
            <v>&lt;30</v>
          </cell>
        </row>
        <row r="37">
          <cell r="B37">
            <v>110</v>
          </cell>
          <cell r="C37">
            <v>117.6</v>
          </cell>
          <cell r="D37">
            <v>98.6</v>
          </cell>
          <cell r="E37">
            <v>105</v>
          </cell>
          <cell r="F37">
            <v>36.72</v>
          </cell>
          <cell r="G37">
            <v>3.3279999999999998</v>
          </cell>
          <cell r="H37">
            <v>19500</v>
          </cell>
          <cell r="I37">
            <v>110</v>
          </cell>
          <cell r="J37">
            <v>4</v>
          </cell>
          <cell r="K37">
            <v>6.9</v>
          </cell>
          <cell r="L37">
            <v>5.6</v>
          </cell>
          <cell r="M37">
            <v>8.1359999999999992</v>
          </cell>
          <cell r="N37">
            <v>0.69599999999999995</v>
          </cell>
          <cell r="O37" t="str">
            <v>&lt;30</v>
          </cell>
        </row>
        <row r="38">
          <cell r="B38">
            <v>106</v>
          </cell>
          <cell r="C38">
            <v>107.88</v>
          </cell>
          <cell r="D38">
            <v>90.119999999999976</v>
          </cell>
          <cell r="E38">
            <v>88.52000000000001</v>
          </cell>
          <cell r="F38">
            <v>31</v>
          </cell>
          <cell r="G38">
            <v>3.1360000000000001</v>
          </cell>
          <cell r="H38">
            <v>18000</v>
          </cell>
          <cell r="I38">
            <v>106</v>
          </cell>
          <cell r="J38">
            <v>3.5</v>
          </cell>
          <cell r="K38">
            <v>6.0400000000000009</v>
          </cell>
          <cell r="L38">
            <v>5.08</v>
          </cell>
          <cell r="M38">
            <v>6.8688000000000002</v>
          </cell>
          <cell r="N38">
            <v>0.64119999999999999</v>
          </cell>
          <cell r="O38" t="str">
            <v>&lt;30</v>
          </cell>
        </row>
      </sheetData>
      <sheetData sheetId="10">
        <row r="35">
          <cell r="B35">
            <v>100</v>
          </cell>
          <cell r="C35">
            <v>92.1</v>
          </cell>
          <cell r="D35">
            <v>77.2</v>
          </cell>
          <cell r="E35">
            <v>82.1</v>
          </cell>
          <cell r="F35">
            <v>28.62</v>
          </cell>
          <cell r="G35">
            <v>2.7360000000000002</v>
          </cell>
          <cell r="H35">
            <v>17000</v>
          </cell>
          <cell r="I35">
            <v>100</v>
          </cell>
          <cell r="J35">
            <v>3.5</v>
          </cell>
          <cell r="K35">
            <v>6.1</v>
          </cell>
          <cell r="L35">
            <v>4.0999999999999996</v>
          </cell>
          <cell r="M35">
            <v>4.2720000000000002</v>
          </cell>
          <cell r="N35">
            <v>0.65600000000000003</v>
          </cell>
          <cell r="O35" t="str">
            <v>&lt;30</v>
          </cell>
        </row>
        <row r="36">
          <cell r="B36">
            <v>116</v>
          </cell>
          <cell r="C36">
            <v>116.4</v>
          </cell>
          <cell r="D36">
            <v>96.8</v>
          </cell>
          <cell r="E36">
            <v>93</v>
          </cell>
          <cell r="F36">
            <v>30.6</v>
          </cell>
          <cell r="G36">
            <v>3.2639999999999998</v>
          </cell>
          <cell r="H36">
            <v>19500</v>
          </cell>
          <cell r="I36">
            <v>116</v>
          </cell>
          <cell r="J36">
            <v>3.8</v>
          </cell>
          <cell r="K36">
            <v>6.5</v>
          </cell>
          <cell r="L36">
            <v>5.2</v>
          </cell>
          <cell r="M36">
            <v>5.056</v>
          </cell>
          <cell r="N36">
            <v>0.749</v>
          </cell>
          <cell r="O36" t="str">
            <v>&lt;30</v>
          </cell>
        </row>
        <row r="37">
          <cell r="B37">
            <v>109</v>
          </cell>
          <cell r="C37">
            <v>107.47500000000001</v>
          </cell>
          <cell r="D37">
            <v>89.85</v>
          </cell>
          <cell r="E37">
            <v>87.275000000000006</v>
          </cell>
          <cell r="F37">
            <v>30.090000000000003</v>
          </cell>
          <cell r="G37">
            <v>3.0600000000000005</v>
          </cell>
          <cell r="H37">
            <v>18000</v>
          </cell>
          <cell r="I37">
            <v>109</v>
          </cell>
          <cell r="J37">
            <v>3.625</v>
          </cell>
          <cell r="K37">
            <v>6.2499999999999991</v>
          </cell>
          <cell r="L37">
            <v>4.6499999999999995</v>
          </cell>
          <cell r="M37">
            <v>4.6720000000000006</v>
          </cell>
          <cell r="N37">
            <v>0.69324999999999992</v>
          </cell>
          <cell r="O37" t="str">
            <v>&lt;30</v>
          </cell>
        </row>
      </sheetData>
      <sheetData sheetId="11">
        <row r="36">
          <cell r="B36">
            <v>120</v>
          </cell>
          <cell r="C36">
            <v>89.1</v>
          </cell>
          <cell r="D36">
            <v>76</v>
          </cell>
          <cell r="E36">
            <v>82.9</v>
          </cell>
          <cell r="F36">
            <v>26.64</v>
          </cell>
          <cell r="G36">
            <v>2.8079999999999998</v>
          </cell>
          <cell r="H36">
            <v>20000</v>
          </cell>
          <cell r="I36">
            <v>120</v>
          </cell>
          <cell r="J36">
            <v>3.6</v>
          </cell>
          <cell r="K36">
            <v>6.2</v>
          </cell>
          <cell r="L36">
            <v>4.8</v>
          </cell>
          <cell r="M36">
            <v>4.08</v>
          </cell>
          <cell r="N36">
            <v>0.53600000000000003</v>
          </cell>
          <cell r="O36" t="str">
            <v>&lt;30</v>
          </cell>
        </row>
        <row r="37">
          <cell r="B37">
            <v>132</v>
          </cell>
          <cell r="C37">
            <v>104.1</v>
          </cell>
          <cell r="D37">
            <v>86.8</v>
          </cell>
          <cell r="E37">
            <v>105</v>
          </cell>
          <cell r="F37">
            <v>33.520000000000003</v>
          </cell>
          <cell r="G37">
            <v>3.2320000000000002</v>
          </cell>
          <cell r="H37">
            <v>23000</v>
          </cell>
          <cell r="I37">
            <v>132</v>
          </cell>
          <cell r="J37">
            <v>4.5</v>
          </cell>
          <cell r="K37">
            <v>7.7</v>
          </cell>
          <cell r="L37">
            <v>5.8</v>
          </cell>
          <cell r="M37">
            <v>4.7759999999999998</v>
          </cell>
          <cell r="N37">
            <v>0.63200000000000001</v>
          </cell>
          <cell r="O37" t="str">
            <v>&lt;30</v>
          </cell>
        </row>
        <row r="38">
          <cell r="B38">
            <v>126.25</v>
          </cell>
          <cell r="C38">
            <v>97.574999999999989</v>
          </cell>
          <cell r="D38">
            <v>81.3</v>
          </cell>
          <cell r="E38">
            <v>92.924999999999997</v>
          </cell>
          <cell r="F38">
            <v>28.930000000000003</v>
          </cell>
          <cell r="G38">
            <v>3.0460000000000003</v>
          </cell>
          <cell r="H38">
            <v>22000</v>
          </cell>
          <cell r="I38">
            <v>126.25</v>
          </cell>
          <cell r="J38">
            <v>4.0749999999999993</v>
          </cell>
          <cell r="K38">
            <v>7</v>
          </cell>
          <cell r="L38">
            <v>5.25</v>
          </cell>
          <cell r="M38">
            <v>4.4459999999999997</v>
          </cell>
          <cell r="N38">
            <v>0.59650000000000003</v>
          </cell>
          <cell r="O38" t="str">
            <v>&lt;30</v>
          </cell>
        </row>
      </sheetData>
      <sheetData sheetId="12">
        <row r="36">
          <cell r="B36">
            <v>127</v>
          </cell>
          <cell r="C36">
            <v>100.5</v>
          </cell>
          <cell r="D36">
            <v>83.4</v>
          </cell>
          <cell r="E36">
            <v>89</v>
          </cell>
          <cell r="F36">
            <v>30.08</v>
          </cell>
          <cell r="G36">
            <v>2.8319999999999999</v>
          </cell>
          <cell r="H36">
            <v>20000</v>
          </cell>
          <cell r="I36">
            <v>127</v>
          </cell>
          <cell r="J36">
            <v>3.8</v>
          </cell>
          <cell r="K36">
            <v>6.5</v>
          </cell>
          <cell r="L36">
            <v>3.2</v>
          </cell>
          <cell r="M36">
            <v>3.4079999999999999</v>
          </cell>
          <cell r="N36">
            <v>0.54</v>
          </cell>
          <cell r="O36" t="str">
            <v>&lt;30</v>
          </cell>
        </row>
        <row r="37">
          <cell r="B37">
            <v>137</v>
          </cell>
          <cell r="C37">
            <v>108.6</v>
          </cell>
          <cell r="D37">
            <v>90.2</v>
          </cell>
          <cell r="E37">
            <v>130</v>
          </cell>
          <cell r="F37">
            <v>34.08</v>
          </cell>
          <cell r="G37">
            <v>3.6480000000000001</v>
          </cell>
          <cell r="H37">
            <v>23000</v>
          </cell>
          <cell r="I37">
            <v>137</v>
          </cell>
          <cell r="J37">
            <v>4.2</v>
          </cell>
          <cell r="K37">
            <v>7.2</v>
          </cell>
          <cell r="L37">
            <v>5.8</v>
          </cell>
          <cell r="M37">
            <v>5.016</v>
          </cell>
          <cell r="N37">
            <v>0.63200000000000001</v>
          </cell>
          <cell r="O37" t="str">
            <v>&lt;30</v>
          </cell>
        </row>
        <row r="38">
          <cell r="B38">
            <v>132</v>
          </cell>
          <cell r="C38">
            <v>104.81999999999998</v>
          </cell>
          <cell r="D38">
            <v>87.08</v>
          </cell>
          <cell r="E38">
            <v>103.4</v>
          </cell>
          <cell r="F38">
            <v>31.851999999999997</v>
          </cell>
          <cell r="G38">
            <v>3.2256</v>
          </cell>
          <cell r="H38">
            <v>22000</v>
          </cell>
          <cell r="I38">
            <v>132</v>
          </cell>
          <cell r="J38">
            <v>3.9799999999999995</v>
          </cell>
          <cell r="K38">
            <v>6.8599999999999994</v>
          </cell>
          <cell r="L38">
            <v>4.72</v>
          </cell>
          <cell r="M38">
            <v>4.5120000000000005</v>
          </cell>
          <cell r="N38">
            <v>0.59440000000000004</v>
          </cell>
          <cell r="O38" t="str">
            <v>&lt;30</v>
          </cell>
        </row>
      </sheetData>
      <sheetData sheetId="13">
        <row r="36">
          <cell r="B36">
            <v>118</v>
          </cell>
          <cell r="C36">
            <v>86</v>
          </cell>
          <cell r="D36">
            <v>73</v>
          </cell>
          <cell r="E36">
            <v>88.2</v>
          </cell>
          <cell r="F36">
            <v>27.3</v>
          </cell>
          <cell r="G36">
            <v>2.9279999999999999</v>
          </cell>
          <cell r="H36">
            <v>17000</v>
          </cell>
          <cell r="I36">
            <v>118</v>
          </cell>
          <cell r="J36">
            <v>3.6</v>
          </cell>
          <cell r="K36">
            <v>6.2</v>
          </cell>
          <cell r="L36">
            <v>6.2</v>
          </cell>
          <cell r="M36">
            <v>6.0720000000000001</v>
          </cell>
          <cell r="N36">
            <v>0.52100000000000002</v>
          </cell>
          <cell r="O36" t="str">
            <v>&lt;30</v>
          </cell>
        </row>
        <row r="37">
          <cell r="B37">
            <v>129</v>
          </cell>
          <cell r="C37">
            <v>102.8</v>
          </cell>
          <cell r="D37">
            <v>85</v>
          </cell>
          <cell r="E37">
            <v>107.5</v>
          </cell>
          <cell r="F37">
            <v>35.28</v>
          </cell>
          <cell r="G37">
            <v>3.28</v>
          </cell>
          <cell r="H37">
            <v>19000</v>
          </cell>
          <cell r="I37">
            <v>129</v>
          </cell>
          <cell r="J37">
            <v>3.9</v>
          </cell>
          <cell r="K37">
            <v>6.7</v>
          </cell>
          <cell r="L37">
            <v>7.8</v>
          </cell>
          <cell r="M37">
            <v>7.2720000000000002</v>
          </cell>
          <cell r="N37">
            <v>0.6</v>
          </cell>
          <cell r="O37" t="str">
            <v>&lt;30</v>
          </cell>
        </row>
        <row r="38">
          <cell r="B38">
            <v>123.25</v>
          </cell>
          <cell r="C38">
            <v>94</v>
          </cell>
          <cell r="D38">
            <v>78.800000000000011</v>
          </cell>
          <cell r="E38">
            <v>96.4</v>
          </cell>
          <cell r="F38">
            <v>30.66</v>
          </cell>
          <cell r="G38">
            <v>3.0819999999999999</v>
          </cell>
          <cell r="H38">
            <v>18000</v>
          </cell>
          <cell r="I38">
            <v>123.25</v>
          </cell>
          <cell r="J38">
            <v>3.7499999999999996</v>
          </cell>
          <cell r="K38">
            <v>6.45</v>
          </cell>
          <cell r="L38">
            <v>7.3000000000000007</v>
          </cell>
          <cell r="M38">
            <v>6.9420000000000002</v>
          </cell>
          <cell r="N38">
            <v>0.55500000000000005</v>
          </cell>
          <cell r="O38" t="str">
            <v>&lt;30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총괄"/>
      <sheetName val="상남"/>
      <sheetName val="2011. 1월"/>
      <sheetName val="2011. 2월"/>
      <sheetName val="2011. 3월"/>
      <sheetName val="2011. 4월"/>
      <sheetName val="2011. 5월"/>
      <sheetName val="2011. 6월"/>
      <sheetName val="2011. 7월"/>
      <sheetName val="2011. 8월"/>
      <sheetName val="2011. 9월"/>
      <sheetName val="2011. 10월"/>
      <sheetName val="2011. 11월"/>
      <sheetName val="2011. 12월"/>
    </sheetNames>
    <sheetDataSet>
      <sheetData sheetId="0">
        <row r="17">
          <cell r="B17">
            <v>82.75</v>
          </cell>
          <cell r="C17">
            <v>58.225000000000001</v>
          </cell>
          <cell r="D17">
            <v>47.075000000000003</v>
          </cell>
          <cell r="E17">
            <v>60.625</v>
          </cell>
          <cell r="F17">
            <v>23.321999999999999</v>
          </cell>
          <cell r="G17">
            <v>2.5859999999999999</v>
          </cell>
          <cell r="H17">
            <v>7000</v>
          </cell>
          <cell r="I17">
            <v>82.75</v>
          </cell>
          <cell r="J17">
            <v>1.4750000000000001</v>
          </cell>
          <cell r="K17">
            <v>2.85</v>
          </cell>
          <cell r="L17">
            <v>1.25</v>
          </cell>
          <cell r="M17">
            <v>4.5190000000000001</v>
          </cell>
          <cell r="N17">
            <v>0.40775</v>
          </cell>
        </row>
        <row r="18">
          <cell r="B18">
            <v>166.4</v>
          </cell>
          <cell r="C18">
            <v>139.95000000000002</v>
          </cell>
          <cell r="D18">
            <v>89.7</v>
          </cell>
          <cell r="E18">
            <v>94.825000000000003</v>
          </cell>
          <cell r="F18">
            <v>68.52000000000001</v>
          </cell>
          <cell r="G18">
            <v>3.81</v>
          </cell>
          <cell r="H18">
            <v>23000</v>
          </cell>
          <cell r="I18">
            <v>166.4</v>
          </cell>
          <cell r="J18">
            <v>6.0250000000000004</v>
          </cell>
          <cell r="K18">
            <v>8.1999999999999993</v>
          </cell>
          <cell r="L18">
            <v>8.5500000000000007</v>
          </cell>
          <cell r="M18">
            <v>9.6815999999999995</v>
          </cell>
          <cell r="N18">
            <v>1.2031999999999998</v>
          </cell>
        </row>
        <row r="19">
          <cell r="B19">
            <v>128.36666666666665</v>
          </cell>
          <cell r="C19">
            <v>98.783749999999998</v>
          </cell>
          <cell r="D19">
            <v>78.004999999999995</v>
          </cell>
          <cell r="E19">
            <v>82.729166666666671</v>
          </cell>
          <cell r="F19">
            <v>32.738900000000001</v>
          </cell>
          <cell r="G19">
            <v>3.2852666666666663</v>
          </cell>
          <cell r="H19">
            <v>13000</v>
          </cell>
          <cell r="I19">
            <v>128.36666666666665</v>
          </cell>
          <cell r="J19">
            <v>3.4804166666666672</v>
          </cell>
          <cell r="K19">
            <v>5.4220833333333331</v>
          </cell>
          <cell r="L19">
            <v>4.7162499999999996</v>
          </cell>
          <cell r="M19">
            <v>7.2453666666666656</v>
          </cell>
          <cell r="N19">
            <v>0.7496708333333334</v>
          </cell>
        </row>
      </sheetData>
      <sheetData sheetId="1" refreshError="1"/>
      <sheetData sheetId="2">
        <row r="36">
          <cell r="B36">
            <v>114</v>
          </cell>
          <cell r="C36">
            <v>131.1</v>
          </cell>
          <cell r="D36">
            <v>85.2</v>
          </cell>
          <cell r="E36">
            <v>90</v>
          </cell>
          <cell r="F36">
            <v>51.48</v>
          </cell>
          <cell r="G36">
            <v>2.0640000000000001</v>
          </cell>
          <cell r="H36">
            <v>7000</v>
          </cell>
          <cell r="I36">
            <v>114</v>
          </cell>
          <cell r="J36">
            <v>5.5</v>
          </cell>
          <cell r="K36">
            <v>4.5</v>
          </cell>
          <cell r="L36">
            <v>4.8</v>
          </cell>
          <cell r="M36">
            <v>6.8639999999999999</v>
          </cell>
          <cell r="N36">
            <v>1.056</v>
          </cell>
        </row>
        <row r="37">
          <cell r="B37">
            <v>120</v>
          </cell>
          <cell r="C37">
            <v>149.69999999999999</v>
          </cell>
          <cell r="D37">
            <v>95.3</v>
          </cell>
          <cell r="E37">
            <v>97</v>
          </cell>
          <cell r="F37">
            <v>83.76</v>
          </cell>
          <cell r="G37">
            <v>3.96</v>
          </cell>
          <cell r="H37">
            <v>7500</v>
          </cell>
          <cell r="I37">
            <v>120</v>
          </cell>
          <cell r="J37">
            <v>6.4</v>
          </cell>
          <cell r="K37">
            <v>5.3</v>
          </cell>
          <cell r="L37">
            <v>8.6</v>
          </cell>
          <cell r="M37">
            <v>8.3040000000000003</v>
          </cell>
          <cell r="N37">
            <v>1.464</v>
          </cell>
        </row>
        <row r="38">
          <cell r="B38">
            <v>116</v>
          </cell>
          <cell r="C38">
            <v>139.95000000000002</v>
          </cell>
          <cell r="D38">
            <v>89.7</v>
          </cell>
          <cell r="E38">
            <v>92.75</v>
          </cell>
          <cell r="F38">
            <v>68.52000000000001</v>
          </cell>
          <cell r="G38">
            <v>3.1080000000000005</v>
          </cell>
          <cell r="H38">
            <v>7000</v>
          </cell>
          <cell r="I38">
            <v>116</v>
          </cell>
          <cell r="J38">
            <v>6.0250000000000004</v>
          </cell>
          <cell r="K38">
            <v>5.0249999999999995</v>
          </cell>
          <cell r="L38">
            <v>6.7750000000000004</v>
          </cell>
          <cell r="M38">
            <v>7.4459999999999997</v>
          </cell>
          <cell r="N38">
            <v>1.179</v>
          </cell>
        </row>
      </sheetData>
      <sheetData sheetId="3">
        <row r="36">
          <cell r="B36">
            <v>118</v>
          </cell>
          <cell r="C36">
            <v>102.6</v>
          </cell>
          <cell r="D36">
            <v>83.2</v>
          </cell>
          <cell r="E36">
            <v>80</v>
          </cell>
          <cell r="F36">
            <v>33.36</v>
          </cell>
          <cell r="G36">
            <v>3.6240000000000001</v>
          </cell>
          <cell r="H36">
            <v>7000</v>
          </cell>
          <cell r="I36">
            <v>118</v>
          </cell>
          <cell r="J36">
            <v>3.5</v>
          </cell>
          <cell r="K36">
            <v>5.0999999999999996</v>
          </cell>
          <cell r="L36">
            <v>7.6</v>
          </cell>
          <cell r="M36">
            <v>7.5359999999999996</v>
          </cell>
          <cell r="N36">
            <v>0.96</v>
          </cell>
        </row>
        <row r="37">
          <cell r="B37">
            <v>126</v>
          </cell>
          <cell r="C37">
            <v>130.80000000000001</v>
          </cell>
          <cell r="D37">
            <v>91.8</v>
          </cell>
          <cell r="E37">
            <v>87</v>
          </cell>
          <cell r="F37">
            <v>49.68</v>
          </cell>
          <cell r="G37">
            <v>3.8639999999999999</v>
          </cell>
          <cell r="H37">
            <v>11500</v>
          </cell>
          <cell r="I37">
            <v>126</v>
          </cell>
          <cell r="J37">
            <v>5.3</v>
          </cell>
          <cell r="K37">
            <v>6.3</v>
          </cell>
          <cell r="L37">
            <v>9.4</v>
          </cell>
          <cell r="M37">
            <v>8.5679999999999996</v>
          </cell>
          <cell r="N37">
            <v>1.6319999999999999</v>
          </cell>
        </row>
        <row r="38">
          <cell r="B38">
            <v>121.25</v>
          </cell>
          <cell r="C38">
            <v>111.52500000000001</v>
          </cell>
          <cell r="D38">
            <v>86.05</v>
          </cell>
          <cell r="E38">
            <v>82.25</v>
          </cell>
          <cell r="F38">
            <v>40.56</v>
          </cell>
          <cell r="G38">
            <v>3.75</v>
          </cell>
          <cell r="H38">
            <v>9000</v>
          </cell>
          <cell r="I38">
            <v>121.25</v>
          </cell>
          <cell r="J38">
            <v>4.05</v>
          </cell>
          <cell r="K38">
            <v>5.6000000000000005</v>
          </cell>
          <cell r="L38">
            <v>8.5500000000000007</v>
          </cell>
          <cell r="M38">
            <v>7.9919999999999991</v>
          </cell>
          <cell r="N38">
            <v>1.2</v>
          </cell>
        </row>
      </sheetData>
      <sheetData sheetId="4">
        <row r="36">
          <cell r="B36">
            <v>119</v>
          </cell>
          <cell r="C36">
            <v>52.1</v>
          </cell>
          <cell r="D36">
            <v>43.5</v>
          </cell>
          <cell r="E36">
            <v>54</v>
          </cell>
          <cell r="F36">
            <v>22.463999999999999</v>
          </cell>
          <cell r="G36">
            <v>3.008</v>
          </cell>
          <cell r="H36">
            <v>10000</v>
          </cell>
          <cell r="I36">
            <v>119</v>
          </cell>
          <cell r="J36">
            <v>3.8</v>
          </cell>
          <cell r="K36">
            <v>6.4</v>
          </cell>
          <cell r="L36">
            <v>2</v>
          </cell>
          <cell r="M36">
            <v>6.72</v>
          </cell>
          <cell r="N36">
            <v>0.73599999999999999</v>
          </cell>
        </row>
        <row r="37">
          <cell r="B37">
            <v>200</v>
          </cell>
          <cell r="C37">
            <v>93</v>
          </cell>
          <cell r="D37">
            <v>80.099999999999994</v>
          </cell>
          <cell r="E37">
            <v>76</v>
          </cell>
          <cell r="F37">
            <v>28.5</v>
          </cell>
          <cell r="G37">
            <v>3.6240000000000001</v>
          </cell>
          <cell r="H37">
            <v>12000</v>
          </cell>
          <cell r="I37">
            <v>200</v>
          </cell>
          <cell r="J37">
            <v>6</v>
          </cell>
          <cell r="K37">
            <v>10.199999999999999</v>
          </cell>
          <cell r="L37">
            <v>9.4</v>
          </cell>
          <cell r="M37">
            <v>9.24</v>
          </cell>
          <cell r="N37">
            <v>1.464</v>
          </cell>
        </row>
        <row r="38">
          <cell r="B38">
            <v>166.4</v>
          </cell>
          <cell r="C38">
            <v>81.84</v>
          </cell>
          <cell r="D38">
            <v>68.14</v>
          </cell>
          <cell r="E38">
            <v>68.400000000000006</v>
          </cell>
          <cell r="F38">
            <v>25.940800000000003</v>
          </cell>
          <cell r="G38">
            <v>3.2271999999999998</v>
          </cell>
          <cell r="H38">
            <v>11000</v>
          </cell>
          <cell r="I38">
            <v>166.4</v>
          </cell>
          <cell r="J38">
            <v>4.9600000000000009</v>
          </cell>
          <cell r="K38">
            <v>8.1999999999999993</v>
          </cell>
          <cell r="L38">
            <v>6.12</v>
          </cell>
          <cell r="M38">
            <v>7.5359999999999996</v>
          </cell>
          <cell r="N38">
            <v>1.2031999999999998</v>
          </cell>
        </row>
      </sheetData>
      <sheetData sheetId="5">
        <row r="36">
          <cell r="B36">
            <v>140</v>
          </cell>
          <cell r="C36">
            <v>56.6</v>
          </cell>
          <cell r="D36">
            <v>46.1</v>
          </cell>
          <cell r="E36">
            <v>51.5</v>
          </cell>
          <cell r="F36">
            <v>26.52</v>
          </cell>
          <cell r="G36">
            <v>3.1920000000000002</v>
          </cell>
          <cell r="H36">
            <v>12300</v>
          </cell>
          <cell r="I36">
            <v>140</v>
          </cell>
          <cell r="J36">
            <v>1.5</v>
          </cell>
          <cell r="K36">
            <v>2.8</v>
          </cell>
          <cell r="L36">
            <v>1.6</v>
          </cell>
          <cell r="M36">
            <v>3.948</v>
          </cell>
          <cell r="N36">
            <v>0.33600000000000002</v>
          </cell>
        </row>
        <row r="37">
          <cell r="B37">
            <v>151</v>
          </cell>
          <cell r="C37">
            <v>60</v>
          </cell>
          <cell r="D37">
            <v>48.5</v>
          </cell>
          <cell r="E37">
            <v>68</v>
          </cell>
          <cell r="F37">
            <v>28.08</v>
          </cell>
          <cell r="G37">
            <v>3.6720000000000002</v>
          </cell>
          <cell r="H37">
            <v>15000</v>
          </cell>
          <cell r="I37">
            <v>151</v>
          </cell>
          <cell r="J37">
            <v>3.4</v>
          </cell>
          <cell r="K37">
            <v>5.8</v>
          </cell>
          <cell r="L37">
            <v>2.8</v>
          </cell>
          <cell r="M37">
            <v>5.4</v>
          </cell>
          <cell r="N37">
            <v>0.69599999999999995</v>
          </cell>
        </row>
        <row r="38">
          <cell r="B38">
            <v>146.25</v>
          </cell>
          <cell r="C38">
            <v>58.225000000000001</v>
          </cell>
          <cell r="D38">
            <v>47.075000000000003</v>
          </cell>
          <cell r="E38">
            <v>60.625</v>
          </cell>
          <cell r="F38">
            <v>27.134999999999998</v>
          </cell>
          <cell r="G38">
            <v>3.3540000000000001</v>
          </cell>
          <cell r="H38">
            <v>14000</v>
          </cell>
          <cell r="I38">
            <v>146.25</v>
          </cell>
          <cell r="J38">
            <v>2.2250000000000001</v>
          </cell>
          <cell r="K38">
            <v>3.9749999999999996</v>
          </cell>
          <cell r="L38">
            <v>2.25</v>
          </cell>
          <cell r="M38">
            <v>4.5190000000000001</v>
          </cell>
          <cell r="N38">
            <v>0.46499999999999997</v>
          </cell>
        </row>
      </sheetData>
      <sheetData sheetId="6">
        <row r="36">
          <cell r="B36">
            <v>142</v>
          </cell>
          <cell r="C36">
            <v>72.8</v>
          </cell>
          <cell r="D36">
            <v>59</v>
          </cell>
          <cell r="E36">
            <v>73.3</v>
          </cell>
          <cell r="F36">
            <v>27.44</v>
          </cell>
          <cell r="G36">
            <v>3.6480000000000001</v>
          </cell>
          <cell r="H36">
            <v>19500</v>
          </cell>
          <cell r="I36">
            <v>142</v>
          </cell>
          <cell r="J36">
            <v>1.2</v>
          </cell>
          <cell r="K36">
            <v>2.5</v>
          </cell>
          <cell r="L36">
            <v>0.8</v>
          </cell>
          <cell r="M36">
            <v>4.4640000000000004</v>
          </cell>
          <cell r="N36">
            <v>0.28799999999999998</v>
          </cell>
        </row>
        <row r="37">
          <cell r="B37">
            <v>150</v>
          </cell>
          <cell r="C37">
            <v>98.1</v>
          </cell>
          <cell r="D37">
            <v>80.7</v>
          </cell>
          <cell r="E37">
            <v>83</v>
          </cell>
          <cell r="F37">
            <v>29.34</v>
          </cell>
          <cell r="G37">
            <v>4.032</v>
          </cell>
          <cell r="H37">
            <v>29000</v>
          </cell>
          <cell r="I37">
            <v>150</v>
          </cell>
          <cell r="J37">
            <v>1.6</v>
          </cell>
          <cell r="K37">
            <v>3.1</v>
          </cell>
          <cell r="L37">
            <v>2</v>
          </cell>
          <cell r="M37">
            <v>5.6159999999999997</v>
          </cell>
          <cell r="N37">
            <v>0.59499999999999997</v>
          </cell>
        </row>
        <row r="38">
          <cell r="B38">
            <v>146.25</v>
          </cell>
          <cell r="C38">
            <v>85.174999999999997</v>
          </cell>
          <cell r="D38">
            <v>70</v>
          </cell>
          <cell r="E38">
            <v>78.375</v>
          </cell>
          <cell r="F38">
            <v>28.28</v>
          </cell>
          <cell r="G38">
            <v>3.81</v>
          </cell>
          <cell r="H38">
            <v>23000</v>
          </cell>
          <cell r="I38">
            <v>146.25</v>
          </cell>
          <cell r="J38">
            <v>1.4750000000000001</v>
          </cell>
          <cell r="K38">
            <v>2.85</v>
          </cell>
          <cell r="L38">
            <v>1.25</v>
          </cell>
          <cell r="M38">
            <v>4.9589999999999996</v>
          </cell>
          <cell r="N38">
            <v>0.40775</v>
          </cell>
        </row>
      </sheetData>
      <sheetData sheetId="7">
        <row r="36">
          <cell r="B36">
            <v>143</v>
          </cell>
          <cell r="C36">
            <v>68.400000000000006</v>
          </cell>
          <cell r="D36">
            <v>56.1</v>
          </cell>
          <cell r="E36">
            <v>45</v>
          </cell>
          <cell r="F36">
            <v>16.559999999999999</v>
          </cell>
          <cell r="G36">
            <v>1.546</v>
          </cell>
          <cell r="H36">
            <v>13000</v>
          </cell>
          <cell r="I36">
            <v>143</v>
          </cell>
          <cell r="J36">
            <v>2.7</v>
          </cell>
          <cell r="K36">
            <v>4.5</v>
          </cell>
          <cell r="L36">
            <v>2.8</v>
          </cell>
          <cell r="M36">
            <v>5.9039999999999999</v>
          </cell>
          <cell r="N36">
            <v>0.28799999999999998</v>
          </cell>
        </row>
        <row r="37">
          <cell r="B37">
            <v>178</v>
          </cell>
          <cell r="C37">
            <v>149.69999999999999</v>
          </cell>
          <cell r="D37">
            <v>89.4</v>
          </cell>
          <cell r="E37">
            <v>93</v>
          </cell>
          <cell r="F37">
            <v>27.48</v>
          </cell>
          <cell r="G37">
            <v>3.96</v>
          </cell>
          <cell r="H37">
            <v>25500</v>
          </cell>
          <cell r="I37">
            <v>178</v>
          </cell>
          <cell r="J37">
            <v>3.7</v>
          </cell>
          <cell r="K37">
            <v>5.7</v>
          </cell>
          <cell r="L37">
            <v>5.0999999999999996</v>
          </cell>
          <cell r="M37">
            <v>7.32</v>
          </cell>
          <cell r="N37">
            <v>0.68400000000000005</v>
          </cell>
        </row>
        <row r="38">
          <cell r="B38">
            <v>153.19999999999999</v>
          </cell>
          <cell r="C38">
            <v>114.3</v>
          </cell>
          <cell r="D38">
            <v>80.359999999999985</v>
          </cell>
          <cell r="E38">
            <v>81.400000000000006</v>
          </cell>
          <cell r="F38">
            <v>24.554400000000001</v>
          </cell>
          <cell r="G38">
            <v>2.9107999999999996</v>
          </cell>
          <cell r="H38">
            <v>18000</v>
          </cell>
          <cell r="I38">
            <v>153.19999999999999</v>
          </cell>
          <cell r="J38">
            <v>3.0799999999999996</v>
          </cell>
          <cell r="K38">
            <v>5.0999999999999996</v>
          </cell>
          <cell r="L38">
            <v>4.24</v>
          </cell>
          <cell r="M38">
            <v>6.4367999999999999</v>
          </cell>
          <cell r="N38">
            <v>0.49440000000000001</v>
          </cell>
        </row>
      </sheetData>
      <sheetData sheetId="8">
        <row r="36">
          <cell r="B36">
            <v>154</v>
          </cell>
          <cell r="C36">
            <v>76.400000000000006</v>
          </cell>
          <cell r="D36">
            <v>62.8</v>
          </cell>
          <cell r="E36">
            <v>59</v>
          </cell>
          <cell r="F36">
            <v>17.16</v>
          </cell>
          <cell r="G36">
            <v>2.016</v>
          </cell>
          <cell r="H36">
            <v>10000</v>
          </cell>
          <cell r="I36">
            <v>154</v>
          </cell>
          <cell r="J36">
            <v>3</v>
          </cell>
          <cell r="K36">
            <v>5</v>
          </cell>
          <cell r="L36">
            <v>3.6</v>
          </cell>
          <cell r="M36">
            <v>7.4880000000000004</v>
          </cell>
          <cell r="N36">
            <v>0.61199999999999999</v>
          </cell>
        </row>
        <row r="37">
          <cell r="B37">
            <v>171</v>
          </cell>
          <cell r="C37">
            <v>104.1</v>
          </cell>
          <cell r="D37">
            <v>86.2</v>
          </cell>
          <cell r="E37">
            <v>89</v>
          </cell>
          <cell r="F37">
            <v>29.2</v>
          </cell>
          <cell r="G37">
            <v>3.4079999999999999</v>
          </cell>
          <cell r="H37">
            <v>14000</v>
          </cell>
          <cell r="I37">
            <v>171</v>
          </cell>
          <cell r="J37">
            <v>3.7</v>
          </cell>
          <cell r="K37">
            <v>6.2</v>
          </cell>
          <cell r="L37">
            <v>5.6</v>
          </cell>
          <cell r="M37">
            <v>7.6559999999999997</v>
          </cell>
          <cell r="N37">
            <v>0.69599999999999995</v>
          </cell>
        </row>
        <row r="38">
          <cell r="B38">
            <v>163.75</v>
          </cell>
          <cell r="C38">
            <v>86.875</v>
          </cell>
          <cell r="D38">
            <v>72.125</v>
          </cell>
          <cell r="E38">
            <v>70.25</v>
          </cell>
          <cell r="F38">
            <v>23.321999999999999</v>
          </cell>
          <cell r="G38">
            <v>2.5859999999999999</v>
          </cell>
          <cell r="H38">
            <v>12000</v>
          </cell>
          <cell r="I38">
            <v>163.75</v>
          </cell>
          <cell r="J38">
            <v>3.4000000000000004</v>
          </cell>
          <cell r="K38">
            <v>5.7249999999999996</v>
          </cell>
          <cell r="L38">
            <v>4.5999999999999996</v>
          </cell>
          <cell r="M38">
            <v>7.5839999999999996</v>
          </cell>
          <cell r="N38">
            <v>0.65825</v>
          </cell>
        </row>
      </sheetData>
      <sheetData sheetId="9">
        <row r="36">
          <cell r="B36">
            <v>130</v>
          </cell>
          <cell r="C36">
            <v>84.6</v>
          </cell>
          <cell r="D36">
            <v>70.400000000000006</v>
          </cell>
          <cell r="E36">
            <v>73</v>
          </cell>
          <cell r="F36">
            <v>28.5</v>
          </cell>
          <cell r="G36">
            <v>3.008</v>
          </cell>
          <cell r="H36">
            <v>10500</v>
          </cell>
          <cell r="I36">
            <v>130</v>
          </cell>
          <cell r="J36">
            <v>3.6</v>
          </cell>
          <cell r="K36">
            <v>6.2</v>
          </cell>
          <cell r="L36">
            <v>5</v>
          </cell>
          <cell r="M36">
            <v>5.95</v>
          </cell>
          <cell r="N36">
            <v>0.73599999999999999</v>
          </cell>
          <cell r="O36" t="str">
            <v>&lt;30</v>
          </cell>
        </row>
        <row r="37">
          <cell r="B37">
            <v>160</v>
          </cell>
          <cell r="C37">
            <v>114.6</v>
          </cell>
          <cell r="D37">
            <v>95</v>
          </cell>
          <cell r="E37">
            <v>107</v>
          </cell>
          <cell r="F37">
            <v>33.6</v>
          </cell>
          <cell r="G37">
            <v>3.6240000000000001</v>
          </cell>
          <cell r="H37">
            <v>12200</v>
          </cell>
          <cell r="I37">
            <v>160</v>
          </cell>
          <cell r="J37">
            <v>4</v>
          </cell>
          <cell r="K37">
            <v>6.9</v>
          </cell>
          <cell r="L37">
            <v>6</v>
          </cell>
          <cell r="M37">
            <v>7.8479999999999999</v>
          </cell>
          <cell r="N37">
            <v>0.79500000000000004</v>
          </cell>
          <cell r="O37" t="str">
            <v>&lt;30</v>
          </cell>
        </row>
        <row r="38">
          <cell r="B38">
            <v>144.80000000000001</v>
          </cell>
          <cell r="C38">
            <v>101.88</v>
          </cell>
          <cell r="D38">
            <v>84.600000000000009</v>
          </cell>
          <cell r="E38">
            <v>87.36</v>
          </cell>
          <cell r="F38">
            <v>30.660000000000004</v>
          </cell>
          <cell r="G38">
            <v>3.2704</v>
          </cell>
          <cell r="H38">
            <v>11000</v>
          </cell>
          <cell r="I38">
            <v>144.80000000000001</v>
          </cell>
          <cell r="J38">
            <v>3.7600000000000002</v>
          </cell>
          <cell r="K38">
            <v>6.5</v>
          </cell>
          <cell r="L38">
            <v>5.4799999999999995</v>
          </cell>
          <cell r="M38">
            <v>6.8780000000000001</v>
          </cell>
          <cell r="N38">
            <v>0.76219999999999999</v>
          </cell>
          <cell r="O38" t="str">
            <v>&lt;30</v>
          </cell>
        </row>
      </sheetData>
      <sheetData sheetId="10">
        <row r="36">
          <cell r="B36">
            <v>110</v>
          </cell>
          <cell r="C36">
            <v>87.6</v>
          </cell>
          <cell r="D36">
            <v>73</v>
          </cell>
          <cell r="E36">
            <v>82.4</v>
          </cell>
          <cell r="F36">
            <v>28.8</v>
          </cell>
          <cell r="G36">
            <v>3.1440000000000001</v>
          </cell>
          <cell r="H36">
            <v>13000</v>
          </cell>
          <cell r="I36">
            <v>110</v>
          </cell>
          <cell r="J36">
            <v>2.4</v>
          </cell>
          <cell r="K36">
            <v>4.2</v>
          </cell>
          <cell r="L36">
            <v>3.4</v>
          </cell>
          <cell r="M36">
            <v>6.032</v>
          </cell>
          <cell r="N36">
            <v>0.67800000000000005</v>
          </cell>
          <cell r="O36" t="str">
            <v>&lt;30</v>
          </cell>
        </row>
        <row r="37">
          <cell r="B37">
            <v>132</v>
          </cell>
          <cell r="C37">
            <v>110.4</v>
          </cell>
          <cell r="D37">
            <v>92.2</v>
          </cell>
          <cell r="E37">
            <v>103</v>
          </cell>
          <cell r="F37">
            <v>32.700000000000003</v>
          </cell>
          <cell r="G37">
            <v>3.7440000000000002</v>
          </cell>
          <cell r="H37">
            <v>15000</v>
          </cell>
          <cell r="I37">
            <v>132</v>
          </cell>
          <cell r="J37">
            <v>3.3</v>
          </cell>
          <cell r="K37">
            <v>5.8</v>
          </cell>
          <cell r="L37">
            <v>4.8</v>
          </cell>
          <cell r="M37">
            <v>8.6159999999999997</v>
          </cell>
          <cell r="N37">
            <v>0.84599999999999997</v>
          </cell>
          <cell r="O37" t="str">
            <v>&lt;30</v>
          </cell>
        </row>
        <row r="38">
          <cell r="B38">
            <v>119.75</v>
          </cell>
          <cell r="C38">
            <v>101.10000000000001</v>
          </cell>
          <cell r="D38">
            <v>84.5</v>
          </cell>
          <cell r="E38">
            <v>94.449999999999989</v>
          </cell>
          <cell r="F38">
            <v>30.705000000000002</v>
          </cell>
          <cell r="G38">
            <v>3.4740000000000002</v>
          </cell>
          <cell r="H38">
            <v>14000</v>
          </cell>
          <cell r="I38">
            <v>119.75</v>
          </cell>
          <cell r="J38">
            <v>2.9</v>
          </cell>
          <cell r="K38">
            <v>5.0249999999999995</v>
          </cell>
          <cell r="L38">
            <v>4.2499999999999991</v>
          </cell>
          <cell r="M38">
            <v>7.46</v>
          </cell>
          <cell r="N38">
            <v>0.77699999999999991</v>
          </cell>
          <cell r="O38" t="str">
            <v>&lt;30</v>
          </cell>
        </row>
      </sheetData>
      <sheetData sheetId="11">
        <row r="36">
          <cell r="B36">
            <v>88</v>
          </cell>
          <cell r="C36">
            <v>98.1</v>
          </cell>
          <cell r="D36">
            <v>80.400000000000006</v>
          </cell>
          <cell r="E36">
            <v>84</v>
          </cell>
          <cell r="F36">
            <v>28.38</v>
          </cell>
          <cell r="G36">
            <v>3.28</v>
          </cell>
          <cell r="H36">
            <v>12000</v>
          </cell>
          <cell r="I36">
            <v>88</v>
          </cell>
          <cell r="J36">
            <v>2.8</v>
          </cell>
          <cell r="K36">
            <v>4.9000000000000004</v>
          </cell>
          <cell r="L36">
            <v>3</v>
          </cell>
          <cell r="M36">
            <v>6.96</v>
          </cell>
          <cell r="N36">
            <v>0.59199999999999997</v>
          </cell>
          <cell r="O36" t="str">
            <v>&lt;30</v>
          </cell>
        </row>
        <row r="37">
          <cell r="B37">
            <v>107</v>
          </cell>
          <cell r="C37">
            <v>122.4</v>
          </cell>
          <cell r="D37">
            <v>101.4</v>
          </cell>
          <cell r="E37">
            <v>95.8</v>
          </cell>
          <cell r="F37">
            <v>29.76</v>
          </cell>
          <cell r="G37">
            <v>3.48</v>
          </cell>
          <cell r="H37">
            <v>14000</v>
          </cell>
          <cell r="I37">
            <v>107</v>
          </cell>
          <cell r="J37">
            <v>3.5</v>
          </cell>
          <cell r="K37">
            <v>6</v>
          </cell>
          <cell r="L37">
            <v>3.8</v>
          </cell>
          <cell r="M37">
            <v>8.6159999999999997</v>
          </cell>
          <cell r="N37">
            <v>0.67700000000000005</v>
          </cell>
          <cell r="O37" t="str">
            <v>&lt;30</v>
          </cell>
        </row>
        <row r="38">
          <cell r="B38">
            <v>96</v>
          </cell>
          <cell r="C38">
            <v>106.27500000000001</v>
          </cell>
          <cell r="D38">
            <v>88.25</v>
          </cell>
          <cell r="E38">
            <v>90.125</v>
          </cell>
          <cell r="F38">
            <v>29.08</v>
          </cell>
          <cell r="G38">
            <v>3.3820000000000001</v>
          </cell>
          <cell r="H38">
            <v>13000</v>
          </cell>
          <cell r="I38">
            <v>96</v>
          </cell>
          <cell r="J38">
            <v>3.15</v>
          </cell>
          <cell r="K38">
            <v>5.45</v>
          </cell>
          <cell r="L38">
            <v>3.25</v>
          </cell>
          <cell r="M38">
            <v>7.5779999999999994</v>
          </cell>
          <cell r="N38">
            <v>0.64</v>
          </cell>
          <cell r="O38" t="str">
            <v>&lt;30</v>
          </cell>
        </row>
      </sheetData>
      <sheetData sheetId="12">
        <row r="36">
          <cell r="B36">
            <v>81</v>
          </cell>
          <cell r="C36">
            <v>94.6</v>
          </cell>
          <cell r="D36">
            <v>77.599999999999994</v>
          </cell>
          <cell r="E36">
            <v>81</v>
          </cell>
          <cell r="F36">
            <v>28.847999999999999</v>
          </cell>
          <cell r="G36">
            <v>2.8559999999999999</v>
          </cell>
          <cell r="H36">
            <v>12000</v>
          </cell>
          <cell r="I36">
            <v>81</v>
          </cell>
          <cell r="J36">
            <v>2.9</v>
          </cell>
          <cell r="K36">
            <v>5</v>
          </cell>
          <cell r="L36">
            <v>3.5</v>
          </cell>
          <cell r="M36">
            <v>9.3360000000000003</v>
          </cell>
          <cell r="N36">
            <v>0.55200000000000005</v>
          </cell>
          <cell r="O36" t="str">
            <v>&lt;30</v>
          </cell>
        </row>
        <row r="37">
          <cell r="B37">
            <v>87</v>
          </cell>
          <cell r="C37">
            <v>103.2</v>
          </cell>
          <cell r="D37">
            <v>87</v>
          </cell>
          <cell r="E37">
            <v>101.7</v>
          </cell>
          <cell r="F37">
            <v>32.72</v>
          </cell>
          <cell r="G37">
            <v>3.4319999999999999</v>
          </cell>
          <cell r="H37">
            <v>13500</v>
          </cell>
          <cell r="I37">
            <v>87</v>
          </cell>
          <cell r="J37">
            <v>3.7</v>
          </cell>
          <cell r="K37">
            <v>6.2</v>
          </cell>
          <cell r="L37">
            <v>4.5999999999999996</v>
          </cell>
          <cell r="M37">
            <v>10.08</v>
          </cell>
          <cell r="N37">
            <v>0.6</v>
          </cell>
          <cell r="O37" t="str">
            <v>&lt;30</v>
          </cell>
        </row>
        <row r="38">
          <cell r="B38">
            <v>84</v>
          </cell>
          <cell r="C38">
            <v>98.66</v>
          </cell>
          <cell r="D38">
            <v>81.96</v>
          </cell>
          <cell r="E38">
            <v>91.94</v>
          </cell>
          <cell r="F38">
            <v>30.869599999999998</v>
          </cell>
          <cell r="G38">
            <v>3.1487999999999996</v>
          </cell>
          <cell r="H38">
            <v>13000</v>
          </cell>
          <cell r="I38">
            <v>84</v>
          </cell>
          <cell r="J38">
            <v>3.34</v>
          </cell>
          <cell r="K38">
            <v>5.74</v>
          </cell>
          <cell r="L38">
            <v>4.08</v>
          </cell>
          <cell r="M38">
            <v>9.6815999999999995</v>
          </cell>
          <cell r="N38">
            <v>0.57600000000000007</v>
          </cell>
          <cell r="O38" t="str">
            <v>&lt;30</v>
          </cell>
        </row>
      </sheetData>
      <sheetData sheetId="13">
        <row r="36">
          <cell r="B36">
            <v>79</v>
          </cell>
          <cell r="C36">
            <v>90.6</v>
          </cell>
          <cell r="D36">
            <v>75.8</v>
          </cell>
          <cell r="E36">
            <v>93.3</v>
          </cell>
          <cell r="F36">
            <v>30.64</v>
          </cell>
          <cell r="G36">
            <v>3.1440000000000001</v>
          </cell>
          <cell r="H36">
            <v>10000</v>
          </cell>
          <cell r="I36">
            <v>79</v>
          </cell>
          <cell r="J36">
            <v>3.3</v>
          </cell>
          <cell r="K36">
            <v>5.7</v>
          </cell>
          <cell r="L36">
            <v>5.2</v>
          </cell>
          <cell r="M36">
            <v>7.8</v>
          </cell>
          <cell r="N36">
            <v>0.60799999999999998</v>
          </cell>
          <cell r="O36" t="str">
            <v>&lt;30</v>
          </cell>
        </row>
        <row r="37">
          <cell r="B37">
            <v>85</v>
          </cell>
          <cell r="C37">
            <v>106.6</v>
          </cell>
          <cell r="D37">
            <v>90.8</v>
          </cell>
          <cell r="E37">
            <v>97</v>
          </cell>
          <cell r="F37">
            <v>37.28</v>
          </cell>
          <cell r="G37">
            <v>3.7679999999999998</v>
          </cell>
          <cell r="H37">
            <v>14000</v>
          </cell>
          <cell r="I37">
            <v>85</v>
          </cell>
          <cell r="J37">
            <v>3.5</v>
          </cell>
          <cell r="K37">
            <v>6.1</v>
          </cell>
          <cell r="L37">
            <v>6.2</v>
          </cell>
          <cell r="M37">
            <v>9.6240000000000006</v>
          </cell>
          <cell r="N37">
            <v>0.66</v>
          </cell>
          <cell r="O37" t="str">
            <v>&lt;30</v>
          </cell>
        </row>
        <row r="38">
          <cell r="B38">
            <v>82.75</v>
          </cell>
          <cell r="C38">
            <v>99.6</v>
          </cell>
          <cell r="D38">
            <v>83.300000000000011</v>
          </cell>
          <cell r="E38">
            <v>94.825000000000003</v>
          </cell>
          <cell r="F38">
            <v>33.239999999999995</v>
          </cell>
          <cell r="G38">
            <v>3.4019999999999997</v>
          </cell>
          <cell r="H38">
            <v>12000</v>
          </cell>
          <cell r="I38">
            <v>82.75</v>
          </cell>
          <cell r="J38">
            <v>3.4</v>
          </cell>
          <cell r="K38">
            <v>5.875</v>
          </cell>
          <cell r="L38">
            <v>5.75</v>
          </cell>
          <cell r="M38">
            <v>8.8739999999999988</v>
          </cell>
          <cell r="N38">
            <v>0.63324999999999998</v>
          </cell>
          <cell r="O38" t="str">
            <v>&lt;30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총괄"/>
      <sheetName val="어론(절골)"/>
      <sheetName val="2011. 1월"/>
      <sheetName val="2011. 2월"/>
      <sheetName val="2011. 3월"/>
      <sheetName val="2011. 4월"/>
      <sheetName val="2011. 5월"/>
      <sheetName val="2011. 6월"/>
      <sheetName val="2011. 7월"/>
      <sheetName val="2011. 8월"/>
      <sheetName val="2011. 9월"/>
      <sheetName val="2011. 10월"/>
      <sheetName val="2011. 11월"/>
      <sheetName val="2011. 12월"/>
    </sheetNames>
    <sheetDataSet>
      <sheetData sheetId="0">
        <row r="17">
          <cell r="B17">
            <v>17.25</v>
          </cell>
          <cell r="C17">
            <v>73.625</v>
          </cell>
          <cell r="D17">
            <v>59.075000000000003</v>
          </cell>
          <cell r="E17">
            <v>58.375</v>
          </cell>
          <cell r="F17">
            <v>21.054000000000002</v>
          </cell>
          <cell r="G17">
            <v>2.79</v>
          </cell>
          <cell r="H17">
            <v>5000</v>
          </cell>
          <cell r="I17">
            <v>17.25</v>
          </cell>
          <cell r="J17">
            <v>2.25</v>
          </cell>
          <cell r="K17">
            <v>4.125</v>
          </cell>
          <cell r="L17">
            <v>1.3</v>
          </cell>
          <cell r="M17">
            <v>4.125</v>
          </cell>
          <cell r="N17">
            <v>0.44</v>
          </cell>
        </row>
        <row r="18">
          <cell r="B18">
            <v>41.2</v>
          </cell>
          <cell r="C18">
            <v>110.4</v>
          </cell>
          <cell r="D18">
            <v>91.8</v>
          </cell>
          <cell r="E18">
            <v>94.699999999999989</v>
          </cell>
          <cell r="F18">
            <v>31.77</v>
          </cell>
          <cell r="G18">
            <v>3.9180000000000001</v>
          </cell>
          <cell r="H18">
            <v>10000</v>
          </cell>
          <cell r="I18">
            <v>41.2</v>
          </cell>
          <cell r="J18">
            <v>4.34</v>
          </cell>
          <cell r="K18">
            <v>7.4250000000000007</v>
          </cell>
          <cell r="L18">
            <v>8.75</v>
          </cell>
          <cell r="M18">
            <v>9.7367999999999988</v>
          </cell>
          <cell r="N18">
            <v>1.3408</v>
          </cell>
        </row>
        <row r="19">
          <cell r="B19">
            <v>30.266666666666669</v>
          </cell>
          <cell r="C19">
            <v>96.292500000000004</v>
          </cell>
          <cell r="D19">
            <v>78.769166666666663</v>
          </cell>
          <cell r="E19">
            <v>80.235833333333346</v>
          </cell>
          <cell r="F19">
            <v>28.491849999999999</v>
          </cell>
          <cell r="G19">
            <v>3.3799333333333332</v>
          </cell>
          <cell r="H19">
            <v>7000</v>
          </cell>
          <cell r="I19">
            <v>30.266666666666669</v>
          </cell>
          <cell r="J19">
            <v>3.6862499999999998</v>
          </cell>
          <cell r="K19">
            <v>6.0354166666666664</v>
          </cell>
          <cell r="L19">
            <v>5.0870833333333332</v>
          </cell>
          <cell r="M19">
            <v>7.6505999999999998</v>
          </cell>
          <cell r="N19">
            <v>0.7317583333333334</v>
          </cell>
        </row>
      </sheetData>
      <sheetData sheetId="1" refreshError="1"/>
      <sheetData sheetId="2">
        <row r="36">
          <cell r="B36">
            <v>14</v>
          </cell>
          <cell r="C36">
            <v>87.4</v>
          </cell>
          <cell r="D36">
            <v>52.9</v>
          </cell>
          <cell r="E36">
            <v>74</v>
          </cell>
          <cell r="F36">
            <v>27.12</v>
          </cell>
          <cell r="G36">
            <v>3.4319999999999999</v>
          </cell>
          <cell r="H36">
            <v>6900</v>
          </cell>
          <cell r="I36">
            <v>14</v>
          </cell>
          <cell r="J36">
            <v>3.6</v>
          </cell>
          <cell r="K36">
            <v>5.0999999999999996</v>
          </cell>
          <cell r="L36">
            <v>4.8</v>
          </cell>
          <cell r="M36">
            <v>3.4319999999999999</v>
          </cell>
          <cell r="N36">
            <v>0.68400000000000005</v>
          </cell>
        </row>
        <row r="37">
          <cell r="B37">
            <v>20</v>
          </cell>
          <cell r="C37">
            <v>99</v>
          </cell>
          <cell r="D37">
            <v>80.5</v>
          </cell>
          <cell r="E37">
            <v>82</v>
          </cell>
          <cell r="F37">
            <v>30.12</v>
          </cell>
          <cell r="G37">
            <v>3.96</v>
          </cell>
          <cell r="H37">
            <v>7900</v>
          </cell>
          <cell r="I37">
            <v>20</v>
          </cell>
          <cell r="J37">
            <v>4.3</v>
          </cell>
          <cell r="K37">
            <v>5.8</v>
          </cell>
          <cell r="L37">
            <v>9.3000000000000007</v>
          </cell>
          <cell r="M37">
            <v>7.2480000000000002</v>
          </cell>
          <cell r="N37">
            <v>1.1040000000000001</v>
          </cell>
        </row>
        <row r="38">
          <cell r="B38">
            <v>17.25</v>
          </cell>
          <cell r="C38">
            <v>93.2</v>
          </cell>
          <cell r="D38">
            <v>63.55</v>
          </cell>
          <cell r="E38">
            <v>78.5</v>
          </cell>
          <cell r="F38">
            <v>28.59</v>
          </cell>
          <cell r="G38">
            <v>3.66</v>
          </cell>
          <cell r="H38">
            <v>7000</v>
          </cell>
          <cell r="I38">
            <v>17.25</v>
          </cell>
          <cell r="J38">
            <v>3.9499999999999993</v>
          </cell>
          <cell r="K38">
            <v>5.4499999999999993</v>
          </cell>
          <cell r="L38">
            <v>7.1750000000000007</v>
          </cell>
          <cell r="M38">
            <v>4.47</v>
          </cell>
          <cell r="N38">
            <v>0.89100000000000001</v>
          </cell>
        </row>
      </sheetData>
      <sheetData sheetId="3">
        <row r="36">
          <cell r="B36">
            <v>18</v>
          </cell>
          <cell r="C36">
            <v>89.1</v>
          </cell>
          <cell r="D36">
            <v>76.599999999999994</v>
          </cell>
          <cell r="E36">
            <v>80</v>
          </cell>
          <cell r="F36">
            <v>28.56</v>
          </cell>
          <cell r="G36">
            <v>3.6720000000000002</v>
          </cell>
          <cell r="H36">
            <v>5300</v>
          </cell>
          <cell r="I36">
            <v>18</v>
          </cell>
          <cell r="J36">
            <v>3.1</v>
          </cell>
          <cell r="K36">
            <v>5.3</v>
          </cell>
          <cell r="L36">
            <v>8.1999999999999993</v>
          </cell>
          <cell r="M36">
            <v>7.5359999999999996</v>
          </cell>
          <cell r="N36">
            <v>1.1040000000000001</v>
          </cell>
        </row>
        <row r="37">
          <cell r="B37">
            <v>23</v>
          </cell>
          <cell r="C37">
            <v>102.8</v>
          </cell>
          <cell r="D37">
            <v>87.3</v>
          </cell>
          <cell r="E37">
            <v>88</v>
          </cell>
          <cell r="F37">
            <v>31.6</v>
          </cell>
          <cell r="G37">
            <v>4.3920000000000003</v>
          </cell>
          <cell r="H37">
            <v>6500</v>
          </cell>
          <cell r="I37">
            <v>23</v>
          </cell>
          <cell r="J37">
            <v>4.4000000000000004</v>
          </cell>
          <cell r="K37">
            <v>5.8</v>
          </cell>
          <cell r="L37">
            <v>9.8000000000000007</v>
          </cell>
          <cell r="M37">
            <v>8.2080000000000002</v>
          </cell>
          <cell r="N37">
            <v>1.704</v>
          </cell>
        </row>
        <row r="38">
          <cell r="B38">
            <v>21</v>
          </cell>
          <cell r="C38">
            <v>97.474999999999994</v>
          </cell>
          <cell r="D38">
            <v>82.924999999999997</v>
          </cell>
          <cell r="E38">
            <v>84.5</v>
          </cell>
          <cell r="F38">
            <v>30.04</v>
          </cell>
          <cell r="G38">
            <v>3.9180000000000001</v>
          </cell>
          <cell r="H38">
            <v>6000</v>
          </cell>
          <cell r="I38">
            <v>21</v>
          </cell>
          <cell r="J38">
            <v>3.9499999999999997</v>
          </cell>
          <cell r="K38">
            <v>5.55</v>
          </cell>
          <cell r="L38">
            <v>8.75</v>
          </cell>
          <cell r="M38">
            <v>7.8059999999999992</v>
          </cell>
          <cell r="N38">
            <v>1.266</v>
          </cell>
        </row>
      </sheetData>
      <sheetData sheetId="4">
        <row r="36">
          <cell r="B36">
            <v>19</v>
          </cell>
          <cell r="C36">
            <v>69.400000000000006</v>
          </cell>
          <cell r="D36">
            <v>58.1</v>
          </cell>
          <cell r="E36">
            <v>61</v>
          </cell>
          <cell r="F36">
            <v>29.76</v>
          </cell>
          <cell r="G36">
            <v>3.6</v>
          </cell>
          <cell r="H36">
            <v>5200</v>
          </cell>
          <cell r="I36">
            <v>19</v>
          </cell>
          <cell r="J36">
            <v>3.6</v>
          </cell>
          <cell r="K36">
            <v>6.1</v>
          </cell>
          <cell r="L36">
            <v>0.6</v>
          </cell>
          <cell r="M36">
            <v>7.8479999999999999</v>
          </cell>
          <cell r="N36">
            <v>1.016</v>
          </cell>
        </row>
        <row r="37">
          <cell r="B37">
            <v>41</v>
          </cell>
          <cell r="C37">
            <v>98.1</v>
          </cell>
          <cell r="D37">
            <v>82</v>
          </cell>
          <cell r="E37">
            <v>96</v>
          </cell>
          <cell r="F37">
            <v>33.200000000000003</v>
          </cell>
          <cell r="G37">
            <v>4.5359999999999996</v>
          </cell>
          <cell r="H37">
            <v>5400</v>
          </cell>
          <cell r="I37">
            <v>41</v>
          </cell>
          <cell r="J37">
            <v>5</v>
          </cell>
          <cell r="K37">
            <v>8.1</v>
          </cell>
          <cell r="L37">
            <v>9</v>
          </cell>
          <cell r="M37">
            <v>14.1</v>
          </cell>
          <cell r="N37">
            <v>1.5960000000000001</v>
          </cell>
        </row>
        <row r="38">
          <cell r="B38">
            <v>28.4</v>
          </cell>
          <cell r="C38">
            <v>89.38</v>
          </cell>
          <cell r="D38">
            <v>74.2</v>
          </cell>
          <cell r="E38">
            <v>76</v>
          </cell>
          <cell r="F38">
            <v>31.675999999999998</v>
          </cell>
          <cell r="G38">
            <v>3.9152</v>
          </cell>
          <cell r="H38">
            <v>5000</v>
          </cell>
          <cell r="I38">
            <v>28.4</v>
          </cell>
          <cell r="J38">
            <v>4.34</v>
          </cell>
          <cell r="K38">
            <v>6.9</v>
          </cell>
          <cell r="L38">
            <v>6.24</v>
          </cell>
          <cell r="M38">
            <v>9.7367999999999988</v>
          </cell>
          <cell r="N38">
            <v>1.3408</v>
          </cell>
        </row>
      </sheetData>
      <sheetData sheetId="5">
        <row r="36">
          <cell r="B36">
            <v>30</v>
          </cell>
          <cell r="C36">
            <v>61.8</v>
          </cell>
          <cell r="D36">
            <v>50.5</v>
          </cell>
          <cell r="E36">
            <v>52</v>
          </cell>
          <cell r="F36">
            <v>22.62</v>
          </cell>
          <cell r="G36">
            <v>2.7839999999999998</v>
          </cell>
          <cell r="H36">
            <v>5300</v>
          </cell>
          <cell r="I36">
            <v>30</v>
          </cell>
          <cell r="J36">
            <v>1.9</v>
          </cell>
          <cell r="K36">
            <v>3.3</v>
          </cell>
          <cell r="L36">
            <v>1.2</v>
          </cell>
          <cell r="M36">
            <v>3.4319999999999999</v>
          </cell>
          <cell r="N36">
            <v>0.42199999999999999</v>
          </cell>
        </row>
        <row r="37">
          <cell r="B37">
            <v>38</v>
          </cell>
          <cell r="C37">
            <v>79.400000000000006</v>
          </cell>
          <cell r="D37">
            <v>63.5</v>
          </cell>
          <cell r="E37">
            <v>65</v>
          </cell>
          <cell r="F37">
            <v>29.7</v>
          </cell>
          <cell r="G37">
            <v>3.3119999999999998</v>
          </cell>
          <cell r="H37">
            <v>7000</v>
          </cell>
          <cell r="I37">
            <v>38</v>
          </cell>
          <cell r="J37">
            <v>3.2</v>
          </cell>
          <cell r="K37">
            <v>5.8</v>
          </cell>
          <cell r="L37">
            <v>3.2</v>
          </cell>
          <cell r="M37">
            <v>7.968</v>
          </cell>
          <cell r="N37">
            <v>0.72799999999999998</v>
          </cell>
        </row>
        <row r="38">
          <cell r="B38">
            <v>34</v>
          </cell>
          <cell r="C38">
            <v>73.625</v>
          </cell>
          <cell r="D38">
            <v>59.075000000000003</v>
          </cell>
          <cell r="E38">
            <v>58.375</v>
          </cell>
          <cell r="F38">
            <v>26.097000000000001</v>
          </cell>
          <cell r="G38">
            <v>3.0299999999999994</v>
          </cell>
          <cell r="H38">
            <v>6000</v>
          </cell>
          <cell r="I38">
            <v>34</v>
          </cell>
          <cell r="J38">
            <v>2.4</v>
          </cell>
          <cell r="K38">
            <v>4.2749999999999995</v>
          </cell>
          <cell r="L38">
            <v>2.25</v>
          </cell>
          <cell r="M38">
            <v>5.5829999999999993</v>
          </cell>
          <cell r="N38">
            <v>0.55899999999999994</v>
          </cell>
        </row>
      </sheetData>
      <sheetData sheetId="6">
        <row r="36">
          <cell r="B36">
            <v>30</v>
          </cell>
          <cell r="C36">
            <v>79.2</v>
          </cell>
          <cell r="D36">
            <v>66.3</v>
          </cell>
          <cell r="E36">
            <v>66.7</v>
          </cell>
          <cell r="F36">
            <v>24.96</v>
          </cell>
          <cell r="G36">
            <v>2.952</v>
          </cell>
          <cell r="H36">
            <v>8300</v>
          </cell>
          <cell r="I36">
            <v>30</v>
          </cell>
          <cell r="J36">
            <v>1.8</v>
          </cell>
          <cell r="K36">
            <v>3.6</v>
          </cell>
          <cell r="L36">
            <v>0.8</v>
          </cell>
          <cell r="M36">
            <v>3.504</v>
          </cell>
          <cell r="N36">
            <v>0.4</v>
          </cell>
        </row>
        <row r="37">
          <cell r="B37">
            <v>37</v>
          </cell>
          <cell r="C37">
            <v>101.1</v>
          </cell>
          <cell r="D37">
            <v>81.099999999999994</v>
          </cell>
          <cell r="E37">
            <v>83</v>
          </cell>
          <cell r="F37">
            <v>34.479999999999997</v>
          </cell>
          <cell r="G37">
            <v>4.5839999999999996</v>
          </cell>
          <cell r="H37">
            <v>10000</v>
          </cell>
          <cell r="I37">
            <v>37</v>
          </cell>
          <cell r="J37">
            <v>2.9</v>
          </cell>
          <cell r="K37">
            <v>4.9000000000000004</v>
          </cell>
          <cell r="L37">
            <v>2</v>
          </cell>
          <cell r="M37">
            <v>4.992</v>
          </cell>
          <cell r="N37">
            <v>0.48</v>
          </cell>
        </row>
        <row r="38">
          <cell r="B38">
            <v>33.75</v>
          </cell>
          <cell r="C38">
            <v>88.950000000000017</v>
          </cell>
          <cell r="D38">
            <v>73</v>
          </cell>
          <cell r="E38">
            <v>75.674999999999997</v>
          </cell>
          <cell r="F38">
            <v>28.704999999999998</v>
          </cell>
          <cell r="G38">
            <v>3.5219999999999998</v>
          </cell>
          <cell r="H38">
            <v>9000</v>
          </cell>
          <cell r="I38">
            <v>33.75</v>
          </cell>
          <cell r="J38">
            <v>2.25</v>
          </cell>
          <cell r="K38">
            <v>4.125</v>
          </cell>
          <cell r="L38">
            <v>1.3</v>
          </cell>
          <cell r="M38">
            <v>4.125</v>
          </cell>
          <cell r="N38">
            <v>0.44</v>
          </cell>
        </row>
      </sheetData>
      <sheetData sheetId="7">
        <row r="36">
          <cell r="B36">
            <v>38</v>
          </cell>
          <cell r="C36">
            <v>82.8</v>
          </cell>
          <cell r="D36">
            <v>69</v>
          </cell>
          <cell r="E36">
            <v>59</v>
          </cell>
          <cell r="F36">
            <v>12.096</v>
          </cell>
          <cell r="G36">
            <v>2.2320000000000002</v>
          </cell>
          <cell r="H36">
            <v>6500</v>
          </cell>
          <cell r="I36">
            <v>38</v>
          </cell>
          <cell r="J36">
            <v>2.9</v>
          </cell>
          <cell r="K36">
            <v>5</v>
          </cell>
          <cell r="L36">
            <v>3.8</v>
          </cell>
          <cell r="M36">
            <v>6.1680000000000001</v>
          </cell>
          <cell r="N36">
            <v>0.6</v>
          </cell>
        </row>
        <row r="37">
          <cell r="B37">
            <v>45</v>
          </cell>
          <cell r="C37">
            <v>129.30000000000001</v>
          </cell>
          <cell r="D37">
            <v>106.2</v>
          </cell>
          <cell r="E37">
            <v>81</v>
          </cell>
          <cell r="F37">
            <v>30.12</v>
          </cell>
          <cell r="G37">
            <v>3.8639999999999999</v>
          </cell>
          <cell r="H37">
            <v>11500</v>
          </cell>
          <cell r="I37">
            <v>45</v>
          </cell>
          <cell r="J37">
            <v>4.4000000000000004</v>
          </cell>
          <cell r="K37">
            <v>5.8</v>
          </cell>
          <cell r="L37">
            <v>7.6</v>
          </cell>
          <cell r="M37">
            <v>13.95</v>
          </cell>
          <cell r="N37">
            <v>0.73199999999999998</v>
          </cell>
        </row>
        <row r="38">
          <cell r="B38">
            <v>41.2</v>
          </cell>
          <cell r="C38">
            <v>110.4</v>
          </cell>
          <cell r="D38">
            <v>91.8</v>
          </cell>
          <cell r="E38">
            <v>72.400000000000006</v>
          </cell>
          <cell r="F38">
            <v>25.483200000000004</v>
          </cell>
          <cell r="G38">
            <v>3.1488</v>
          </cell>
          <cell r="H38">
            <v>10000</v>
          </cell>
          <cell r="I38">
            <v>41.2</v>
          </cell>
          <cell r="J38">
            <v>3.4200000000000004</v>
          </cell>
          <cell r="K38">
            <v>5.3600000000000012</v>
          </cell>
          <cell r="L38">
            <v>5.5600000000000005</v>
          </cell>
          <cell r="M38">
            <v>9.0779999999999994</v>
          </cell>
          <cell r="N38">
            <v>0.66960000000000008</v>
          </cell>
        </row>
      </sheetData>
      <sheetData sheetId="8">
        <row r="36">
          <cell r="B36">
            <v>34</v>
          </cell>
          <cell r="C36">
            <v>79.599999999999994</v>
          </cell>
          <cell r="D36">
            <v>65.2</v>
          </cell>
          <cell r="E36">
            <v>51</v>
          </cell>
          <cell r="F36">
            <v>14.28</v>
          </cell>
          <cell r="G36">
            <v>2.2080000000000002</v>
          </cell>
          <cell r="H36">
            <v>8500</v>
          </cell>
          <cell r="I36">
            <v>34</v>
          </cell>
          <cell r="J36">
            <v>3</v>
          </cell>
          <cell r="K36">
            <v>5.0999999999999996</v>
          </cell>
          <cell r="L36">
            <v>3.2</v>
          </cell>
          <cell r="M36">
            <v>7.5359999999999996</v>
          </cell>
          <cell r="N36">
            <v>0.442</v>
          </cell>
        </row>
        <row r="37">
          <cell r="B37">
            <v>43</v>
          </cell>
          <cell r="C37">
            <v>114.9</v>
          </cell>
          <cell r="D37">
            <v>94.8</v>
          </cell>
          <cell r="E37">
            <v>96</v>
          </cell>
          <cell r="F37">
            <v>33.6</v>
          </cell>
          <cell r="G37">
            <v>3.6720000000000002</v>
          </cell>
          <cell r="H37">
            <v>8500</v>
          </cell>
          <cell r="I37">
            <v>43</v>
          </cell>
          <cell r="J37">
            <v>3.7</v>
          </cell>
          <cell r="K37">
            <v>6.2</v>
          </cell>
          <cell r="L37">
            <v>5.2</v>
          </cell>
          <cell r="M37">
            <v>8.9280000000000008</v>
          </cell>
          <cell r="N37">
            <v>0.69599999999999995</v>
          </cell>
        </row>
        <row r="38">
          <cell r="B38">
            <v>39.25</v>
          </cell>
          <cell r="C38">
            <v>93.5</v>
          </cell>
          <cell r="D38">
            <v>77.100000000000009</v>
          </cell>
          <cell r="E38">
            <v>68</v>
          </cell>
          <cell r="F38">
            <v>21.054000000000002</v>
          </cell>
          <cell r="G38">
            <v>2.79</v>
          </cell>
          <cell r="H38">
            <v>9000</v>
          </cell>
          <cell r="I38">
            <v>39.25</v>
          </cell>
          <cell r="J38">
            <v>3.375</v>
          </cell>
          <cell r="K38">
            <v>5.6999999999999993</v>
          </cell>
          <cell r="L38">
            <v>4.2</v>
          </cell>
          <cell r="M38">
            <v>8.0220000000000002</v>
          </cell>
          <cell r="N38">
            <v>0.52925</v>
          </cell>
        </row>
      </sheetData>
      <sheetData sheetId="9">
        <row r="36">
          <cell r="B36">
            <v>33</v>
          </cell>
          <cell r="C36">
            <v>96.6</v>
          </cell>
          <cell r="D36">
            <v>80.400000000000006</v>
          </cell>
          <cell r="E36">
            <v>76.900000000000006</v>
          </cell>
          <cell r="F36">
            <v>27.54</v>
          </cell>
          <cell r="G36">
            <v>2.88</v>
          </cell>
          <cell r="H36">
            <v>8000</v>
          </cell>
          <cell r="I36">
            <v>33</v>
          </cell>
          <cell r="J36">
            <v>3.6</v>
          </cell>
          <cell r="K36">
            <v>6.3</v>
          </cell>
          <cell r="L36">
            <v>4</v>
          </cell>
          <cell r="M36">
            <v>7.92</v>
          </cell>
          <cell r="N36">
            <v>0.56399999999999995</v>
          </cell>
          <cell r="O36" t="str">
            <v>&lt;30</v>
          </cell>
        </row>
        <row r="37">
          <cell r="B37">
            <v>40</v>
          </cell>
          <cell r="C37">
            <v>113.4</v>
          </cell>
          <cell r="D37">
            <v>93.8</v>
          </cell>
          <cell r="E37">
            <v>107</v>
          </cell>
          <cell r="F37">
            <v>32.520000000000003</v>
          </cell>
          <cell r="G37">
            <v>3.6</v>
          </cell>
          <cell r="H37">
            <v>8500</v>
          </cell>
          <cell r="I37">
            <v>40</v>
          </cell>
          <cell r="J37">
            <v>4.0999999999999996</v>
          </cell>
          <cell r="K37">
            <v>7</v>
          </cell>
          <cell r="L37">
            <v>5.2</v>
          </cell>
          <cell r="M37">
            <v>8.76</v>
          </cell>
          <cell r="N37">
            <v>0.68799999999999994</v>
          </cell>
          <cell r="O37" t="str">
            <v>&lt;30</v>
          </cell>
        </row>
        <row r="38">
          <cell r="B38">
            <v>37</v>
          </cell>
          <cell r="C38">
            <v>107.34</v>
          </cell>
          <cell r="D38">
            <v>89.38</v>
          </cell>
          <cell r="E38">
            <v>90.97999999999999</v>
          </cell>
          <cell r="F38">
            <v>30.356000000000002</v>
          </cell>
          <cell r="G38">
            <v>3.2960000000000003</v>
          </cell>
          <cell r="H38">
            <v>8000</v>
          </cell>
          <cell r="I38">
            <v>37</v>
          </cell>
          <cell r="J38">
            <v>3.8</v>
          </cell>
          <cell r="K38">
            <v>6.58</v>
          </cell>
          <cell r="L38">
            <v>4.5600000000000005</v>
          </cell>
          <cell r="M38">
            <v>8.3328000000000007</v>
          </cell>
          <cell r="N38">
            <v>0.62919999999999998</v>
          </cell>
          <cell r="O38" t="str">
            <v>&lt;30</v>
          </cell>
        </row>
      </sheetData>
      <sheetData sheetId="10">
        <row r="35">
          <cell r="B35">
            <v>32</v>
          </cell>
          <cell r="C35">
            <v>86.1</v>
          </cell>
          <cell r="D35">
            <v>71.2</v>
          </cell>
          <cell r="E35">
            <v>81.3</v>
          </cell>
          <cell r="F35">
            <v>29.76</v>
          </cell>
          <cell r="G35">
            <v>3</v>
          </cell>
          <cell r="H35">
            <v>6000</v>
          </cell>
          <cell r="I35">
            <v>32</v>
          </cell>
          <cell r="J35">
            <v>3.6</v>
          </cell>
          <cell r="K35">
            <v>6.3</v>
          </cell>
          <cell r="L35">
            <v>3.8</v>
          </cell>
          <cell r="M35">
            <v>7.7279999999999998</v>
          </cell>
          <cell r="N35">
            <v>0.8</v>
          </cell>
          <cell r="O35" t="str">
            <v>&lt;30</v>
          </cell>
        </row>
        <row r="36">
          <cell r="B36">
            <v>41</v>
          </cell>
          <cell r="C36">
            <v>110.7</v>
          </cell>
          <cell r="D36">
            <v>91.8</v>
          </cell>
          <cell r="E36">
            <v>92</v>
          </cell>
          <cell r="F36">
            <v>34.44</v>
          </cell>
          <cell r="G36">
            <v>3.7120000000000002</v>
          </cell>
          <cell r="H36">
            <v>7000</v>
          </cell>
          <cell r="I36">
            <v>41</v>
          </cell>
          <cell r="J36">
            <v>4.3</v>
          </cell>
          <cell r="K36">
            <v>7.3</v>
          </cell>
          <cell r="L36">
            <v>5.2</v>
          </cell>
          <cell r="M36">
            <v>8.7119999999999997</v>
          </cell>
          <cell r="N36">
            <v>0.84499999999999997</v>
          </cell>
          <cell r="O36" t="str">
            <v>&lt;30</v>
          </cell>
        </row>
        <row r="37">
          <cell r="B37">
            <v>35.75</v>
          </cell>
          <cell r="C37">
            <v>98.399999999999991</v>
          </cell>
          <cell r="D37">
            <v>81.95</v>
          </cell>
          <cell r="E37">
            <v>85.75</v>
          </cell>
          <cell r="F37">
            <v>31.77</v>
          </cell>
          <cell r="G37">
            <v>3.2560000000000002</v>
          </cell>
          <cell r="H37">
            <v>7000</v>
          </cell>
          <cell r="I37">
            <v>35.75</v>
          </cell>
          <cell r="J37">
            <v>3.875</v>
          </cell>
          <cell r="K37">
            <v>6.65</v>
          </cell>
          <cell r="L37">
            <v>4.5</v>
          </cell>
          <cell r="M37">
            <v>8.16</v>
          </cell>
          <cell r="N37">
            <v>0.81725000000000003</v>
          </cell>
          <cell r="O37" t="str">
            <v>&lt;30</v>
          </cell>
        </row>
      </sheetData>
      <sheetData sheetId="11">
        <row r="36">
          <cell r="B36">
            <v>26</v>
          </cell>
          <cell r="C36">
            <v>86.1</v>
          </cell>
          <cell r="D36">
            <v>71</v>
          </cell>
          <cell r="E36">
            <v>80</v>
          </cell>
          <cell r="F36">
            <v>25.488</v>
          </cell>
          <cell r="G36">
            <v>3.1920000000000002</v>
          </cell>
          <cell r="H36">
            <v>5000</v>
          </cell>
          <cell r="I36">
            <v>26</v>
          </cell>
          <cell r="J36">
            <v>3.7</v>
          </cell>
          <cell r="K36">
            <v>6.4</v>
          </cell>
          <cell r="L36">
            <v>4</v>
          </cell>
          <cell r="M36">
            <v>8.016</v>
          </cell>
          <cell r="N36">
            <v>0.63200000000000001</v>
          </cell>
          <cell r="O36" t="str">
            <v>&lt;30</v>
          </cell>
        </row>
        <row r="37">
          <cell r="B37">
            <v>30</v>
          </cell>
          <cell r="C37">
            <v>111.3</v>
          </cell>
          <cell r="D37">
            <v>91.2</v>
          </cell>
          <cell r="E37">
            <v>95</v>
          </cell>
          <cell r="F37">
            <v>32.46</v>
          </cell>
          <cell r="G37">
            <v>4.056</v>
          </cell>
          <cell r="H37">
            <v>6000</v>
          </cell>
          <cell r="I37">
            <v>30</v>
          </cell>
          <cell r="J37">
            <v>4.9000000000000004</v>
          </cell>
          <cell r="K37">
            <v>7.5</v>
          </cell>
          <cell r="L37">
            <v>5</v>
          </cell>
          <cell r="M37">
            <v>9.7680000000000007</v>
          </cell>
          <cell r="N37">
            <v>0.72799999999999998</v>
          </cell>
          <cell r="O37" t="str">
            <v>&lt;30</v>
          </cell>
        </row>
        <row r="38">
          <cell r="B38">
            <v>28.25</v>
          </cell>
          <cell r="C38">
            <v>100.8</v>
          </cell>
          <cell r="D38">
            <v>83.35</v>
          </cell>
          <cell r="E38">
            <v>85.95</v>
          </cell>
          <cell r="F38">
            <v>29.661999999999999</v>
          </cell>
          <cell r="G38">
            <v>3.6120000000000001</v>
          </cell>
          <cell r="H38">
            <v>5000</v>
          </cell>
          <cell r="I38">
            <v>28.25</v>
          </cell>
          <cell r="J38">
            <v>4.25</v>
          </cell>
          <cell r="K38">
            <v>7.0500000000000007</v>
          </cell>
          <cell r="L38">
            <v>4.5999999999999996</v>
          </cell>
          <cell r="M38">
            <v>9</v>
          </cell>
          <cell r="N38">
            <v>0.69400000000000006</v>
          </cell>
          <cell r="O38" t="str">
            <v>&lt;30</v>
          </cell>
        </row>
      </sheetData>
      <sheetData sheetId="12">
        <row r="36">
          <cell r="B36">
            <v>20</v>
          </cell>
          <cell r="C36">
            <v>92.6</v>
          </cell>
          <cell r="D36">
            <v>77.2</v>
          </cell>
          <cell r="E36">
            <v>85</v>
          </cell>
          <cell r="F36">
            <v>28</v>
          </cell>
          <cell r="G36">
            <v>2.8319999999999999</v>
          </cell>
          <cell r="H36">
            <v>5000</v>
          </cell>
          <cell r="I36">
            <v>20</v>
          </cell>
          <cell r="J36">
            <v>4.0999999999999996</v>
          </cell>
          <cell r="K36">
            <v>7</v>
          </cell>
          <cell r="L36">
            <v>5.2</v>
          </cell>
          <cell r="M36">
            <v>8.2200000000000006</v>
          </cell>
          <cell r="N36">
            <v>0.32400000000000001</v>
          </cell>
          <cell r="O36" t="str">
            <v>&lt;30</v>
          </cell>
        </row>
        <row r="37">
          <cell r="B37">
            <v>27</v>
          </cell>
          <cell r="C37">
            <v>112.2</v>
          </cell>
          <cell r="D37">
            <v>94</v>
          </cell>
          <cell r="E37">
            <v>104</v>
          </cell>
          <cell r="F37">
            <v>31.92</v>
          </cell>
          <cell r="G37">
            <v>3.98</v>
          </cell>
          <cell r="H37">
            <v>6500</v>
          </cell>
          <cell r="I37">
            <v>27</v>
          </cell>
          <cell r="J37">
            <v>4.5</v>
          </cell>
          <cell r="K37">
            <v>7.7</v>
          </cell>
          <cell r="L37">
            <v>6.1</v>
          </cell>
          <cell r="M37">
            <v>9.8160000000000007</v>
          </cell>
          <cell r="N37">
            <v>0.57599999999999996</v>
          </cell>
          <cell r="O37" t="str">
            <v>&lt;30</v>
          </cell>
        </row>
        <row r="38">
          <cell r="B38">
            <v>23.6</v>
          </cell>
          <cell r="C38">
            <v>101.73999999999998</v>
          </cell>
          <cell r="D38">
            <v>84.8</v>
          </cell>
          <cell r="E38">
            <v>92</v>
          </cell>
          <cell r="F38">
            <v>29.664000000000005</v>
          </cell>
          <cell r="G38">
            <v>3.3592</v>
          </cell>
          <cell r="H38">
            <v>6000</v>
          </cell>
          <cell r="I38">
            <v>23.6</v>
          </cell>
          <cell r="J38">
            <v>4.3000000000000007</v>
          </cell>
          <cell r="K38">
            <v>7.3599999999999994</v>
          </cell>
          <cell r="L38">
            <v>5.66</v>
          </cell>
          <cell r="M38">
            <v>9.3576000000000015</v>
          </cell>
          <cell r="N38">
            <v>0.4499999999999999</v>
          </cell>
          <cell r="O38" t="str">
            <v>&lt;30</v>
          </cell>
        </row>
      </sheetData>
      <sheetData sheetId="13">
        <row r="36">
          <cell r="B36">
            <v>21</v>
          </cell>
          <cell r="C36">
            <v>88.6</v>
          </cell>
          <cell r="D36">
            <v>73.8</v>
          </cell>
          <cell r="E36">
            <v>83</v>
          </cell>
          <cell r="F36">
            <v>25.44</v>
          </cell>
          <cell r="G36">
            <v>2.7519999999999998</v>
          </cell>
          <cell r="H36">
            <v>7000</v>
          </cell>
          <cell r="I36">
            <v>21</v>
          </cell>
          <cell r="J36">
            <v>4.2</v>
          </cell>
          <cell r="K36">
            <v>7.2</v>
          </cell>
          <cell r="L36">
            <v>5.4</v>
          </cell>
          <cell r="M36">
            <v>7.944</v>
          </cell>
          <cell r="N36">
            <v>0.442</v>
          </cell>
          <cell r="O36" t="str">
            <v>&lt;30</v>
          </cell>
        </row>
        <row r="37">
          <cell r="B37">
            <v>27</v>
          </cell>
          <cell r="C37">
            <v>116.4</v>
          </cell>
          <cell r="D37">
            <v>96.2</v>
          </cell>
          <cell r="E37">
            <v>104</v>
          </cell>
          <cell r="F37">
            <v>32</v>
          </cell>
          <cell r="G37">
            <v>3.48</v>
          </cell>
          <cell r="H37">
            <v>8000</v>
          </cell>
          <cell r="I37">
            <v>27</v>
          </cell>
          <cell r="J37">
            <v>4.5</v>
          </cell>
          <cell r="K37">
            <v>7.7</v>
          </cell>
          <cell r="L37">
            <v>7</v>
          </cell>
          <cell r="M37">
            <v>8.4960000000000004</v>
          </cell>
          <cell r="N37">
            <v>0.56399999999999995</v>
          </cell>
          <cell r="O37" t="str">
            <v>&lt;30</v>
          </cell>
        </row>
        <row r="38">
          <cell r="B38">
            <v>23.75</v>
          </cell>
          <cell r="C38">
            <v>100.69999999999999</v>
          </cell>
          <cell r="D38">
            <v>84.1</v>
          </cell>
          <cell r="E38">
            <v>94.699999999999989</v>
          </cell>
          <cell r="F38">
            <v>28.805</v>
          </cell>
          <cell r="G38">
            <v>3.052</v>
          </cell>
          <cell r="H38">
            <v>7000</v>
          </cell>
          <cell r="I38">
            <v>23.75</v>
          </cell>
          <cell r="J38">
            <v>4.3250000000000002</v>
          </cell>
          <cell r="K38">
            <v>7.4250000000000007</v>
          </cell>
          <cell r="L38">
            <v>6.25</v>
          </cell>
          <cell r="M38">
            <v>8.1359999999999992</v>
          </cell>
          <cell r="N38">
            <v>0.495</v>
          </cell>
          <cell r="O38" t="str">
            <v>&lt;30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"/>
  <sheetViews>
    <sheetView tabSelected="1" view="pageBreakPreview" zoomScaleNormal="100" workbookViewId="0">
      <selection activeCell="G1" sqref="G1"/>
    </sheetView>
  </sheetViews>
  <sheetFormatPr defaultRowHeight="16.5"/>
  <cols>
    <col min="1" max="4" width="19.625" customWidth="1"/>
  </cols>
  <sheetData>
    <row r="1" spans="1:4" ht="355.5" customHeight="1">
      <c r="A1" s="19" t="s">
        <v>107</v>
      </c>
      <c r="B1" s="19"/>
      <c r="C1" s="19"/>
      <c r="D1" s="19"/>
    </row>
  </sheetData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43"/>
  <sheetViews>
    <sheetView view="pageBreakPreview" topLeftCell="A9" zoomScaleNormal="100" workbookViewId="0">
      <selection activeCell="R27" sqref="R27"/>
    </sheetView>
  </sheetViews>
  <sheetFormatPr defaultRowHeight="16.5"/>
  <cols>
    <col min="1" max="16" width="6.625" customWidth="1"/>
  </cols>
  <sheetData>
    <row r="1" spans="1:16" ht="42" customHeight="1">
      <c r="A1" s="24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  <c r="M1" s="13"/>
      <c r="N1" s="13"/>
      <c r="O1" s="13"/>
      <c r="P1" s="13"/>
    </row>
    <row r="2" spans="1:16" ht="18.75" customHeight="1" thickBot="1">
      <c r="A2" s="30" t="s">
        <v>71</v>
      </c>
      <c r="B2" s="31"/>
      <c r="C2" s="31"/>
      <c r="D2" s="3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8.75" customHeight="1">
      <c r="A3" s="26" t="s">
        <v>0</v>
      </c>
      <c r="B3" s="20" t="s">
        <v>1</v>
      </c>
      <c r="C3" s="28" t="s">
        <v>60</v>
      </c>
      <c r="D3" s="20" t="s">
        <v>3</v>
      </c>
      <c r="E3" s="20"/>
      <c r="F3" s="20"/>
      <c r="G3" s="20"/>
      <c r="H3" s="20"/>
      <c r="I3" s="20"/>
      <c r="J3" s="28" t="s">
        <v>4</v>
      </c>
      <c r="K3" s="20" t="s">
        <v>5</v>
      </c>
      <c r="L3" s="20"/>
      <c r="M3" s="20"/>
      <c r="N3" s="20"/>
      <c r="O3" s="20"/>
      <c r="P3" s="21"/>
    </row>
    <row r="4" spans="1:16" ht="33.75">
      <c r="A4" s="22"/>
      <c r="B4" s="27"/>
      <c r="C4" s="27"/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29"/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3" t="s">
        <v>11</v>
      </c>
    </row>
    <row r="5" spans="1:16" ht="18.75" customHeight="1">
      <c r="A5" s="22" t="s">
        <v>12</v>
      </c>
      <c r="B5" s="1" t="s">
        <v>13</v>
      </c>
      <c r="C5" s="4">
        <f>[10]총괄!B19</f>
        <v>35.766666666666666</v>
      </c>
      <c r="D5" s="5">
        <f>[10]총괄!C19</f>
        <v>85.537916666666661</v>
      </c>
      <c r="E5" s="5">
        <f>[10]총괄!D19</f>
        <v>67.805000000000007</v>
      </c>
      <c r="F5" s="5">
        <f>[10]총괄!E19</f>
        <v>84.58541666666666</v>
      </c>
      <c r="G5" s="6">
        <f>[10]총괄!F19</f>
        <v>27.974141666666664</v>
      </c>
      <c r="H5" s="6">
        <f>[10]총괄!G19</f>
        <v>3.3359000000000001</v>
      </c>
      <c r="I5" s="4">
        <f>[10]총괄!H19</f>
        <v>7000</v>
      </c>
      <c r="J5" s="4">
        <f>[10]총괄!I19</f>
        <v>35.766666666666666</v>
      </c>
      <c r="K5" s="5">
        <f>[10]총괄!J19</f>
        <v>3.8566666666666674</v>
      </c>
      <c r="L5" s="5">
        <f>[10]총괄!K19</f>
        <v>6.3416666666666677</v>
      </c>
      <c r="M5" s="5">
        <f>[10]총괄!L19</f>
        <v>5.2833333333333341</v>
      </c>
      <c r="N5" s="6">
        <f>[10]총괄!M19</f>
        <v>7.2138583333333335</v>
      </c>
      <c r="O5" s="6">
        <f>[10]총괄!N19</f>
        <v>0.76412499999999994</v>
      </c>
      <c r="P5" s="7" t="s">
        <v>61</v>
      </c>
    </row>
    <row r="6" spans="1:16" ht="18.75" customHeight="1">
      <c r="A6" s="22"/>
      <c r="B6" s="1" t="s">
        <v>14</v>
      </c>
      <c r="C6" s="4">
        <f>[10]총괄!B18</f>
        <v>46.6</v>
      </c>
      <c r="D6" s="5">
        <f>[10]총괄!C18</f>
        <v>101.25999999999999</v>
      </c>
      <c r="E6" s="5">
        <f>[10]총괄!D18</f>
        <v>83.72</v>
      </c>
      <c r="F6" s="5">
        <f>[10]총괄!E18</f>
        <v>92.64</v>
      </c>
      <c r="G6" s="6">
        <f>[10]총괄!F18</f>
        <v>30.674999999999997</v>
      </c>
      <c r="H6" s="6">
        <f>[10]총괄!G18</f>
        <v>4.1760000000000002</v>
      </c>
      <c r="I6" s="4">
        <f>[10]총괄!H18</f>
        <v>13000</v>
      </c>
      <c r="J6" s="4">
        <f>[10]총괄!I18</f>
        <v>46.6</v>
      </c>
      <c r="K6" s="5">
        <f>[10]총괄!J18</f>
        <v>5.2250000000000005</v>
      </c>
      <c r="L6" s="5">
        <f>[10]총괄!K18</f>
        <v>8.3600000000000012</v>
      </c>
      <c r="M6" s="5">
        <f>[10]총괄!L18</f>
        <v>8.9499999999999993</v>
      </c>
      <c r="N6" s="6">
        <f>[10]총괄!M18</f>
        <v>9.5616000000000003</v>
      </c>
      <c r="O6" s="6">
        <f>[10]총괄!N18</f>
        <v>1.4456</v>
      </c>
      <c r="P6" s="7" t="s">
        <v>61</v>
      </c>
    </row>
    <row r="7" spans="1:16" ht="18.75" customHeight="1">
      <c r="A7" s="22"/>
      <c r="B7" s="1" t="s">
        <v>15</v>
      </c>
      <c r="C7" s="4">
        <f>[10]총괄!B17</f>
        <v>24.5</v>
      </c>
      <c r="D7" s="5">
        <f>[10]총괄!C17</f>
        <v>62.400000000000006</v>
      </c>
      <c r="E7" s="5">
        <f>[10]총괄!D17</f>
        <v>38.700000000000003</v>
      </c>
      <c r="F7" s="5">
        <f>[10]총괄!E17</f>
        <v>65.375</v>
      </c>
      <c r="G7" s="6">
        <f>[10]총괄!F17</f>
        <v>22.213000000000001</v>
      </c>
      <c r="H7" s="6">
        <f>[10]총괄!G17</f>
        <v>2.8239999999999998</v>
      </c>
      <c r="I7" s="4">
        <f>[10]총괄!H17</f>
        <v>4000</v>
      </c>
      <c r="J7" s="4">
        <f>[10]총괄!I17</f>
        <v>24.5</v>
      </c>
      <c r="K7" s="5">
        <f>[10]총괄!J17</f>
        <v>1.9999999999999998</v>
      </c>
      <c r="L7" s="5">
        <f>[10]총괄!K17</f>
        <v>3.7249999999999996</v>
      </c>
      <c r="M7" s="5">
        <f>[10]총괄!L17</f>
        <v>1.85</v>
      </c>
      <c r="N7" s="6">
        <f>[10]총괄!M17</f>
        <v>4.5569999999999995</v>
      </c>
      <c r="O7" s="6">
        <f>[10]총괄!N17</f>
        <v>0.4325</v>
      </c>
      <c r="P7" s="7" t="s">
        <v>61</v>
      </c>
    </row>
    <row r="8" spans="1:16" ht="18.75" customHeight="1">
      <c r="A8" s="22" t="s">
        <v>16</v>
      </c>
      <c r="B8" s="1" t="s">
        <v>13</v>
      </c>
      <c r="C8" s="4">
        <f>'[10]2011. 1월'!B38</f>
        <v>33</v>
      </c>
      <c r="D8" s="5">
        <f>'[10]2011. 1월'!C38</f>
        <v>83.149999999999991</v>
      </c>
      <c r="E8" s="5">
        <f>'[10]2011. 1월'!D38</f>
        <v>38.700000000000003</v>
      </c>
      <c r="F8" s="5">
        <f>'[10]2011. 1월'!E38</f>
        <v>89.5</v>
      </c>
      <c r="G8" s="6">
        <f>'[10]2011. 1월'!F38</f>
        <v>27.866999999999997</v>
      </c>
      <c r="H8" s="6">
        <f>'[10]2011. 1월'!G38</f>
        <v>3.2880000000000003</v>
      </c>
      <c r="I8" s="4">
        <f>'[10]2011. 1월'!H38</f>
        <v>6000</v>
      </c>
      <c r="J8" s="4">
        <f>'[10]2011. 1월'!I38</f>
        <v>33</v>
      </c>
      <c r="K8" s="5">
        <f>'[10]2011. 1월'!J38</f>
        <v>5.2250000000000005</v>
      </c>
      <c r="L8" s="5">
        <f>'[10]2011. 1월'!K38</f>
        <v>5.9250000000000007</v>
      </c>
      <c r="M8" s="5">
        <f>'[10]2011. 1월'!L38</f>
        <v>7.75</v>
      </c>
      <c r="N8" s="6">
        <f>'[10]2011. 1월'!M38</f>
        <v>6.5964999999999998</v>
      </c>
      <c r="O8" s="6">
        <f>'[10]2011. 1월'!N38</f>
        <v>0.92100000000000004</v>
      </c>
      <c r="P8" s="7" t="s">
        <v>61</v>
      </c>
    </row>
    <row r="9" spans="1:16" ht="18.75" customHeight="1">
      <c r="A9" s="22"/>
      <c r="B9" s="1" t="s">
        <v>14</v>
      </c>
      <c r="C9" s="4">
        <f>'[10]2011. 1월'!B37</f>
        <v>35</v>
      </c>
      <c r="D9" s="5">
        <f>'[10]2011. 1월'!C37</f>
        <v>89.2</v>
      </c>
      <c r="E9" s="5">
        <f>'[10]2011. 1월'!D37</f>
        <v>43.1</v>
      </c>
      <c r="F9" s="5">
        <f>'[10]2011. 1월'!E37</f>
        <v>98</v>
      </c>
      <c r="G9" s="6">
        <f>'[10]2011. 1월'!F37</f>
        <v>29.28</v>
      </c>
      <c r="H9" s="6">
        <f>'[10]2011. 1월'!G37</f>
        <v>3.96</v>
      </c>
      <c r="I9" s="4">
        <f>'[10]2011. 1월'!H37</f>
        <v>7300</v>
      </c>
      <c r="J9" s="4">
        <f>'[10]2011. 1월'!I37</f>
        <v>35</v>
      </c>
      <c r="K9" s="5">
        <f>'[10]2011. 1월'!J37</f>
        <v>5.9</v>
      </c>
      <c r="L9" s="5">
        <f>'[10]2011. 1월'!K37</f>
        <v>6.7</v>
      </c>
      <c r="M9" s="5">
        <f>'[10]2011. 1월'!L37</f>
        <v>9.3000000000000007</v>
      </c>
      <c r="N9" s="6">
        <f>'[10]2011. 1월'!M37</f>
        <v>7.32</v>
      </c>
      <c r="O9" s="6">
        <f>'[10]2011. 1월'!N37</f>
        <v>1.0920000000000001</v>
      </c>
      <c r="P9" s="7" t="s">
        <v>61</v>
      </c>
    </row>
    <row r="10" spans="1:16" ht="18.75" customHeight="1">
      <c r="A10" s="22"/>
      <c r="B10" s="1" t="s">
        <v>15</v>
      </c>
      <c r="C10" s="4">
        <f>'[10]2011. 1월'!B36</f>
        <v>30</v>
      </c>
      <c r="D10" s="5">
        <f>'[10]2011. 1월'!C36</f>
        <v>74.7</v>
      </c>
      <c r="E10" s="5">
        <f>'[10]2011. 1월'!D36</f>
        <v>35.4</v>
      </c>
      <c r="F10" s="5">
        <f>'[10]2011. 1월'!E36</f>
        <v>81</v>
      </c>
      <c r="G10" s="6">
        <f>'[10]2011. 1월'!F36</f>
        <v>26.448</v>
      </c>
      <c r="H10" s="6">
        <f>'[10]2011. 1월'!G36</f>
        <v>2.4</v>
      </c>
      <c r="I10" s="4">
        <f>'[10]2011. 1월'!H36</f>
        <v>5200</v>
      </c>
      <c r="J10" s="4">
        <f>'[10]2011. 1월'!I36</f>
        <v>30</v>
      </c>
      <c r="K10" s="5">
        <f>'[10]2011. 1월'!J36</f>
        <v>4.3</v>
      </c>
      <c r="L10" s="5">
        <f>'[10]2011. 1월'!K36</f>
        <v>5.3</v>
      </c>
      <c r="M10" s="5">
        <f>'[10]2011. 1월'!L36</f>
        <v>6.2</v>
      </c>
      <c r="N10" s="6">
        <f>'[10]2011. 1월'!M36</f>
        <v>5.5540000000000003</v>
      </c>
      <c r="O10" s="6">
        <f>'[10]2011. 1월'!N36</f>
        <v>0.66</v>
      </c>
      <c r="P10" s="7" t="s">
        <v>61</v>
      </c>
    </row>
    <row r="11" spans="1:16" ht="18.75" customHeight="1">
      <c r="A11" s="22" t="s">
        <v>17</v>
      </c>
      <c r="B11" s="1" t="s">
        <v>13</v>
      </c>
      <c r="C11" s="4">
        <f>'[10]2011. 2월'!B38</f>
        <v>30.75</v>
      </c>
      <c r="D11" s="5">
        <f>'[10]2011. 2월'!C38</f>
        <v>62.400000000000006</v>
      </c>
      <c r="E11" s="5">
        <f>'[10]2011. 2월'!D38</f>
        <v>45.8</v>
      </c>
      <c r="F11" s="5">
        <f>'[10]2011. 2월'!E38</f>
        <v>80.5</v>
      </c>
      <c r="G11" s="6">
        <f>'[10]2011. 2월'!F38</f>
        <v>30.674999999999997</v>
      </c>
      <c r="H11" s="6">
        <f>'[10]2011. 2월'!G38</f>
        <v>3.6419999999999999</v>
      </c>
      <c r="I11" s="4">
        <f>'[10]2011. 2월'!H38</f>
        <v>5000</v>
      </c>
      <c r="J11" s="4">
        <f>'[10]2011. 2월'!I38</f>
        <v>30.75</v>
      </c>
      <c r="K11" s="5">
        <f>'[10]2011. 2월'!J38</f>
        <v>4.5999999999999996</v>
      </c>
      <c r="L11" s="5">
        <f>'[10]2011. 2월'!K38</f>
        <v>6.7750000000000004</v>
      </c>
      <c r="M11" s="5">
        <f>'[10]2011. 2월'!L38</f>
        <v>8.9499999999999993</v>
      </c>
      <c r="N11" s="6">
        <f>'[10]2011. 2월'!M38</f>
        <v>7.7579999999999991</v>
      </c>
      <c r="O11" s="6">
        <f>'[10]2011. 2월'!N38</f>
        <v>1.1880000000000002</v>
      </c>
      <c r="P11" s="7" t="s">
        <v>61</v>
      </c>
    </row>
    <row r="12" spans="1:16" ht="18.75" customHeight="1">
      <c r="A12" s="22"/>
      <c r="B12" s="1" t="s">
        <v>14</v>
      </c>
      <c r="C12" s="4">
        <f>'[10]2011. 2월'!B37</f>
        <v>36</v>
      </c>
      <c r="D12" s="5">
        <f>'[10]2011. 2월'!C37</f>
        <v>79.8</v>
      </c>
      <c r="E12" s="5">
        <f>'[10]2011. 2월'!D37</f>
        <v>55.2</v>
      </c>
      <c r="F12" s="5">
        <f>'[10]2011. 2월'!E37</f>
        <v>87</v>
      </c>
      <c r="G12" s="6">
        <f>'[10]2011. 2월'!F37</f>
        <v>33.36</v>
      </c>
      <c r="H12" s="6">
        <f>'[10]2011. 2월'!G37</f>
        <v>3.8639999999999999</v>
      </c>
      <c r="I12" s="4">
        <f>'[10]2011. 2월'!H37</f>
        <v>5500</v>
      </c>
      <c r="J12" s="4">
        <f>'[10]2011. 2월'!I37</f>
        <v>36</v>
      </c>
      <c r="K12" s="5">
        <f>'[10]2011. 2월'!J37</f>
        <v>5.6</v>
      </c>
      <c r="L12" s="5">
        <f>'[10]2011. 2월'!K37</f>
        <v>9.5</v>
      </c>
      <c r="M12" s="5">
        <f>'[10]2011. 2월'!L37</f>
        <v>9.8000000000000007</v>
      </c>
      <c r="N12" s="6">
        <f>'[10]2011. 2월'!M37</f>
        <v>8.2080000000000002</v>
      </c>
      <c r="O12" s="6">
        <f>'[10]2011. 2월'!N37</f>
        <v>1.464</v>
      </c>
      <c r="P12" s="7" t="s">
        <v>61</v>
      </c>
    </row>
    <row r="13" spans="1:16" ht="18.75" customHeight="1">
      <c r="A13" s="22"/>
      <c r="B13" s="1" t="s">
        <v>15</v>
      </c>
      <c r="C13" s="4">
        <f>'[10]2011. 2월'!B36</f>
        <v>28</v>
      </c>
      <c r="D13" s="5">
        <f>'[10]2011. 2월'!C36</f>
        <v>51.2</v>
      </c>
      <c r="E13" s="5">
        <f>'[10]2011. 2월'!D36</f>
        <v>41.6</v>
      </c>
      <c r="F13" s="5">
        <f>'[10]2011. 2월'!E36</f>
        <v>70</v>
      </c>
      <c r="G13" s="6">
        <f>'[10]2011. 2월'!F36</f>
        <v>28.86</v>
      </c>
      <c r="H13" s="6">
        <f>'[10]2011. 2월'!G36</f>
        <v>3.1920000000000002</v>
      </c>
      <c r="I13" s="4">
        <f>'[10]2011. 2월'!H36</f>
        <v>4100</v>
      </c>
      <c r="J13" s="4">
        <f>'[10]2011. 2월'!I36</f>
        <v>28</v>
      </c>
      <c r="K13" s="5">
        <f>'[10]2011. 2월'!J36</f>
        <v>3.7</v>
      </c>
      <c r="L13" s="5">
        <f>'[10]2011. 2월'!K36</f>
        <v>5.4</v>
      </c>
      <c r="M13" s="5">
        <f>'[10]2011. 2월'!L36</f>
        <v>8.1999999999999993</v>
      </c>
      <c r="N13" s="6">
        <f>'[10]2011. 2월'!M36</f>
        <v>7.2480000000000002</v>
      </c>
      <c r="O13" s="6">
        <f>'[10]2011. 2월'!N36</f>
        <v>1.008</v>
      </c>
      <c r="P13" s="7" t="s">
        <v>61</v>
      </c>
    </row>
    <row r="14" spans="1:16" ht="18.75" customHeight="1">
      <c r="A14" s="22" t="s">
        <v>18</v>
      </c>
      <c r="B14" s="1" t="s">
        <v>13</v>
      </c>
      <c r="C14" s="4">
        <f>'[10]2011. 3월'!B38</f>
        <v>41.2</v>
      </c>
      <c r="D14" s="5">
        <f>'[10]2011. 3월'!C38</f>
        <v>65.52</v>
      </c>
      <c r="E14" s="5">
        <f>'[10]2011. 3월'!D38</f>
        <v>55.379999999999995</v>
      </c>
      <c r="F14" s="5">
        <f>'[10]2011. 3월'!E38</f>
        <v>82.12</v>
      </c>
      <c r="G14" s="6">
        <f>'[10]2011. 3월'!F38</f>
        <v>25.927199999999999</v>
      </c>
      <c r="H14" s="6">
        <f>'[10]2011. 3월'!G38</f>
        <v>4.1760000000000002</v>
      </c>
      <c r="I14" s="4">
        <f>'[10]2011. 3월'!H38</f>
        <v>4000</v>
      </c>
      <c r="J14" s="4">
        <f>'[10]2011. 3월'!I38</f>
        <v>41.2</v>
      </c>
      <c r="K14" s="5">
        <f>'[10]2011. 3월'!J38</f>
        <v>4.7</v>
      </c>
      <c r="L14" s="5">
        <f>'[10]2011. 3월'!K38</f>
        <v>8.3600000000000012</v>
      </c>
      <c r="M14" s="5">
        <f>'[10]2011. 3월'!L38</f>
        <v>6.6</v>
      </c>
      <c r="N14" s="6">
        <f>'[10]2011. 3월'!M38</f>
        <v>9.5616000000000003</v>
      </c>
      <c r="O14" s="6">
        <f>'[10]2011. 3월'!N38</f>
        <v>1.4456</v>
      </c>
      <c r="P14" s="7" t="s">
        <v>61</v>
      </c>
    </row>
    <row r="15" spans="1:16" ht="18.75" customHeight="1">
      <c r="A15" s="22"/>
      <c r="B15" s="1" t="s">
        <v>14</v>
      </c>
      <c r="C15" s="4">
        <f>'[10]2011. 3월'!B37</f>
        <v>52</v>
      </c>
      <c r="D15" s="5">
        <f>'[10]2011. 3월'!C37</f>
        <v>84</v>
      </c>
      <c r="E15" s="5">
        <f>'[10]2011. 3월'!D37</f>
        <v>71.099999999999994</v>
      </c>
      <c r="F15" s="5">
        <f>'[10]2011. 3월'!E37</f>
        <v>97</v>
      </c>
      <c r="G15" s="6">
        <f>'[10]2011. 3월'!F37</f>
        <v>30.48</v>
      </c>
      <c r="H15" s="6">
        <f>'[10]2011. 3월'!G37</f>
        <v>4.8719999999999999</v>
      </c>
      <c r="I15" s="4">
        <f>'[10]2011. 3월'!H37</f>
        <v>4300</v>
      </c>
      <c r="J15" s="4">
        <f>'[10]2011. 3월'!I37</f>
        <v>52</v>
      </c>
      <c r="K15" s="5">
        <f>'[10]2011. 3월'!J37</f>
        <v>5.2</v>
      </c>
      <c r="L15" s="5">
        <f>'[10]2011. 3월'!K37</f>
        <v>9.1999999999999993</v>
      </c>
      <c r="M15" s="5">
        <f>'[10]2011. 3월'!L37</f>
        <v>9</v>
      </c>
      <c r="N15" s="6">
        <f>'[10]2011. 3월'!M37</f>
        <v>14.256</v>
      </c>
      <c r="O15" s="6">
        <f>'[10]2011. 3월'!N37</f>
        <v>1.86</v>
      </c>
      <c r="P15" s="7" t="s">
        <v>61</v>
      </c>
    </row>
    <row r="16" spans="1:16" ht="18.75" customHeight="1">
      <c r="A16" s="22"/>
      <c r="B16" s="1" t="s">
        <v>15</v>
      </c>
      <c r="C16" s="4">
        <f>'[10]2011. 3월'!B36</f>
        <v>30</v>
      </c>
      <c r="D16" s="5">
        <f>'[10]2011. 3월'!C36</f>
        <v>51.8</v>
      </c>
      <c r="E16" s="5">
        <f>'[10]2011. 3월'!D36</f>
        <v>43.5</v>
      </c>
      <c r="F16" s="5">
        <f>'[10]2011. 3월'!E36</f>
        <v>59.3</v>
      </c>
      <c r="G16" s="6">
        <f>'[10]2011. 3월'!F36</f>
        <v>20.22</v>
      </c>
      <c r="H16" s="6">
        <f>'[10]2011. 3월'!G36</f>
        <v>3.6</v>
      </c>
      <c r="I16" s="4">
        <f>'[10]2011. 3월'!H36</f>
        <v>4000</v>
      </c>
      <c r="J16" s="4">
        <f>'[10]2011. 3월'!I36</f>
        <v>30</v>
      </c>
      <c r="K16" s="5">
        <f>'[10]2011. 3월'!J36</f>
        <v>4.0999999999999996</v>
      </c>
      <c r="L16" s="5">
        <f>'[10]2011. 3월'!K36</f>
        <v>7.2</v>
      </c>
      <c r="M16" s="5">
        <f>'[10]2011. 3월'!L36</f>
        <v>4</v>
      </c>
      <c r="N16" s="6">
        <f>'[10]2011. 3월'!M36</f>
        <v>7.8479999999999999</v>
      </c>
      <c r="O16" s="6">
        <f>'[10]2011. 3월'!N36</f>
        <v>1.0720000000000001</v>
      </c>
      <c r="P16" s="7" t="s">
        <v>61</v>
      </c>
    </row>
    <row r="17" spans="1:16" ht="18.75" customHeight="1">
      <c r="A17" s="22" t="s">
        <v>19</v>
      </c>
      <c r="B17" s="1" t="s">
        <v>13</v>
      </c>
      <c r="C17" s="4">
        <f>'[10]2011. 4월'!B38</f>
        <v>46.5</v>
      </c>
      <c r="D17" s="5">
        <f>'[10]2011. 4월'!C38</f>
        <v>63.125</v>
      </c>
      <c r="E17" s="5">
        <f>'[10]2011. 4월'!D38</f>
        <v>51.375</v>
      </c>
      <c r="F17" s="5">
        <f>'[10]2011. 4월'!E38</f>
        <v>65.375</v>
      </c>
      <c r="G17" s="6">
        <f>'[10]2011. 4월'!F38</f>
        <v>27.224999999999998</v>
      </c>
      <c r="H17" s="6">
        <f>'[10]2011. 4월'!G38</f>
        <v>3.282</v>
      </c>
      <c r="I17" s="4">
        <f>'[10]2011. 4월'!H38</f>
        <v>5000</v>
      </c>
      <c r="J17" s="4">
        <f>'[10]2011. 4월'!I38</f>
        <v>46.5</v>
      </c>
      <c r="K17" s="5">
        <f>'[10]2011. 4월'!J38</f>
        <v>2.5500000000000003</v>
      </c>
      <c r="L17" s="5">
        <f>'[10]2011. 4월'!K38</f>
        <v>4.7</v>
      </c>
      <c r="M17" s="5">
        <f>'[10]2011. 4월'!L38</f>
        <v>2.8</v>
      </c>
      <c r="N17" s="6">
        <f>'[10]2011. 4월'!M38</f>
        <v>5.0280000000000005</v>
      </c>
      <c r="O17" s="6">
        <f>'[10]2011. 4월'!N38</f>
        <v>0.51274999999999993</v>
      </c>
      <c r="P17" s="7" t="s">
        <v>61</v>
      </c>
    </row>
    <row r="18" spans="1:16" ht="18.75" customHeight="1">
      <c r="A18" s="22"/>
      <c r="B18" s="1" t="s">
        <v>14</v>
      </c>
      <c r="C18" s="4">
        <f>'[10]2011. 4월'!B37</f>
        <v>50</v>
      </c>
      <c r="D18" s="5">
        <f>'[10]2011. 4월'!C37</f>
        <v>71.7</v>
      </c>
      <c r="E18" s="5">
        <f>'[10]2011. 4월'!D37</f>
        <v>58.6</v>
      </c>
      <c r="F18" s="5">
        <f>'[10]2011. 4월'!E37</f>
        <v>75</v>
      </c>
      <c r="G18" s="6">
        <f>'[10]2011. 4월'!F37</f>
        <v>28.98</v>
      </c>
      <c r="H18" s="6">
        <f>'[10]2011. 4월'!G37</f>
        <v>3.4079999999999999</v>
      </c>
      <c r="I18" s="4">
        <f>'[10]2011. 4월'!H37</f>
        <v>6000</v>
      </c>
      <c r="J18" s="4">
        <f>'[10]2011. 4월'!I37</f>
        <v>50</v>
      </c>
      <c r="K18" s="5">
        <f>'[10]2011. 4월'!J37</f>
        <v>3.2</v>
      </c>
      <c r="L18" s="5">
        <f>'[10]2011. 4월'!K37</f>
        <v>5.8</v>
      </c>
      <c r="M18" s="5">
        <f>'[10]2011. 4월'!L37</f>
        <v>3.5</v>
      </c>
      <c r="N18" s="6">
        <f>'[10]2011. 4월'!M37</f>
        <v>7.1280000000000001</v>
      </c>
      <c r="O18" s="6">
        <f>'[10]2011. 4월'!N37</f>
        <v>0.72</v>
      </c>
      <c r="P18" s="7" t="s">
        <v>61</v>
      </c>
    </row>
    <row r="19" spans="1:16" ht="18.75" customHeight="1">
      <c r="A19" s="22"/>
      <c r="B19" s="1" t="s">
        <v>15</v>
      </c>
      <c r="C19" s="4">
        <f>'[10]2011. 4월'!B36</f>
        <v>40</v>
      </c>
      <c r="D19" s="5">
        <f>'[10]2011. 4월'!C36</f>
        <v>54.3</v>
      </c>
      <c r="E19" s="5">
        <f>'[10]2011. 4월'!D36</f>
        <v>44.1</v>
      </c>
      <c r="F19" s="5">
        <f>'[10]2011. 4월'!E36</f>
        <v>56.5</v>
      </c>
      <c r="G19" s="6">
        <f>'[10]2011. 4월'!F36</f>
        <v>24.66</v>
      </c>
      <c r="H19" s="6">
        <f>'[10]2011. 4월'!G36</f>
        <v>3.1920000000000002</v>
      </c>
      <c r="I19" s="4">
        <f>'[10]2011. 4월'!H36</f>
        <v>5000</v>
      </c>
      <c r="J19" s="4">
        <f>'[10]2011. 4월'!I36</f>
        <v>40</v>
      </c>
      <c r="K19" s="5">
        <f>'[10]2011. 4월'!J36</f>
        <v>1.8</v>
      </c>
      <c r="L19" s="5">
        <f>'[10]2011. 4월'!K36</f>
        <v>3.7</v>
      </c>
      <c r="M19" s="5">
        <f>'[10]2011. 4월'!L36</f>
        <v>2.2000000000000002</v>
      </c>
      <c r="N19" s="6">
        <f>'[10]2011. 4월'!M36</f>
        <v>3.24</v>
      </c>
      <c r="O19" s="6">
        <f>'[10]2011. 4월'!N36</f>
        <v>0.34100000000000003</v>
      </c>
      <c r="P19" s="7" t="s">
        <v>61</v>
      </c>
    </row>
    <row r="20" spans="1:16" ht="18.75" customHeight="1">
      <c r="A20" s="22" t="s">
        <v>20</v>
      </c>
      <c r="B20" s="1" t="s">
        <v>13</v>
      </c>
      <c r="C20" s="4">
        <f>'[10]2011. 5월'!B38</f>
        <v>39.25</v>
      </c>
      <c r="D20" s="5">
        <f>'[10]2011. 5월'!C38</f>
        <v>95.474999999999994</v>
      </c>
      <c r="E20" s="5">
        <f>'[10]2011. 5월'!D38</f>
        <v>77.125</v>
      </c>
      <c r="F20" s="5">
        <f>'[10]2011. 5월'!E38</f>
        <v>84.2</v>
      </c>
      <c r="G20" s="6">
        <f>'[10]2011. 5월'!F38</f>
        <v>26.926500000000001</v>
      </c>
      <c r="H20" s="6">
        <f>'[10]2011. 5월'!G38</f>
        <v>3.3139999999999996</v>
      </c>
      <c r="I20" s="4">
        <f>'[10]2011. 5월'!H38</f>
        <v>13000</v>
      </c>
      <c r="J20" s="4">
        <f>'[10]2011. 5월'!I38</f>
        <v>39.25</v>
      </c>
      <c r="K20" s="5">
        <f>'[10]2011. 5월'!J38</f>
        <v>1.9999999999999998</v>
      </c>
      <c r="L20" s="5">
        <f>'[10]2011. 5월'!K38</f>
        <v>3.7249999999999996</v>
      </c>
      <c r="M20" s="5">
        <f>'[10]2011. 5월'!L38</f>
        <v>1.85</v>
      </c>
      <c r="N20" s="6">
        <f>'[10]2011. 5월'!M38</f>
        <v>4.5569999999999995</v>
      </c>
      <c r="O20" s="6">
        <f>'[10]2011. 5월'!N38</f>
        <v>0.4325</v>
      </c>
      <c r="P20" s="7" t="s">
        <v>61</v>
      </c>
    </row>
    <row r="21" spans="1:16" ht="18.75" customHeight="1">
      <c r="A21" s="22"/>
      <c r="B21" s="1" t="s">
        <v>14</v>
      </c>
      <c r="C21" s="4">
        <f>'[10]2011. 5월'!B37</f>
        <v>42</v>
      </c>
      <c r="D21" s="5">
        <f>'[10]2011. 5월'!C37</f>
        <v>110.1</v>
      </c>
      <c r="E21" s="5">
        <f>'[10]2011. 5월'!D37</f>
        <v>88.7</v>
      </c>
      <c r="F21" s="5">
        <f>'[10]2011. 5월'!E37</f>
        <v>93.8</v>
      </c>
      <c r="G21" s="6">
        <f>'[10]2011. 5월'!F37</f>
        <v>29.166</v>
      </c>
      <c r="H21" s="6">
        <f>'[10]2011. 5월'!G37</f>
        <v>3.5760000000000001</v>
      </c>
      <c r="I21" s="4">
        <f>'[10]2011. 5월'!H37</f>
        <v>15000</v>
      </c>
      <c r="J21" s="4">
        <f>'[10]2011. 5월'!I37</f>
        <v>42</v>
      </c>
      <c r="K21" s="5">
        <f>'[10]2011. 5월'!J37</f>
        <v>2.4</v>
      </c>
      <c r="L21" s="5">
        <f>'[10]2011. 5월'!K37</f>
        <v>4.5</v>
      </c>
      <c r="M21" s="5">
        <f>'[10]2011. 5월'!L37</f>
        <v>3</v>
      </c>
      <c r="N21" s="6">
        <f>'[10]2011. 5월'!M37</f>
        <v>4.8959999999999999</v>
      </c>
      <c r="O21" s="6">
        <f>'[10]2011. 5월'!N37</f>
        <v>0.53900000000000003</v>
      </c>
      <c r="P21" s="7" t="s">
        <v>61</v>
      </c>
    </row>
    <row r="22" spans="1:16" ht="18.75" customHeight="1">
      <c r="A22" s="22"/>
      <c r="B22" s="1" t="s">
        <v>15</v>
      </c>
      <c r="C22" s="4">
        <f>'[10]2011. 5월'!B36</f>
        <v>36</v>
      </c>
      <c r="D22" s="5">
        <f>'[10]2011. 5월'!C36</f>
        <v>86.1</v>
      </c>
      <c r="E22" s="5">
        <f>'[10]2011. 5월'!D36</f>
        <v>69</v>
      </c>
      <c r="F22" s="5">
        <f>'[10]2011. 5월'!E36</f>
        <v>75</v>
      </c>
      <c r="G22" s="6">
        <f>'[10]2011. 5월'!F36</f>
        <v>24.06</v>
      </c>
      <c r="H22" s="6">
        <f>'[10]2011. 5월'!G36</f>
        <v>2.976</v>
      </c>
      <c r="I22" s="4">
        <f>'[10]2011. 5월'!H36</f>
        <v>10000</v>
      </c>
      <c r="J22" s="4">
        <f>'[10]2011. 5월'!I36</f>
        <v>36</v>
      </c>
      <c r="K22" s="5">
        <f>'[10]2011. 5월'!J36</f>
        <v>1.8</v>
      </c>
      <c r="L22" s="5">
        <f>'[10]2011. 5월'!K36</f>
        <v>3.3</v>
      </c>
      <c r="M22" s="5">
        <f>'[10]2011. 5월'!L36</f>
        <v>1</v>
      </c>
      <c r="N22" s="6">
        <f>'[10]2011. 5월'!M36</f>
        <v>4.2720000000000002</v>
      </c>
      <c r="O22" s="6">
        <f>'[10]2011. 5월'!N36</f>
        <v>0.36499999999999999</v>
      </c>
      <c r="P22" s="7" t="s">
        <v>61</v>
      </c>
    </row>
    <row r="23" spans="1:16" ht="18.75" customHeight="1">
      <c r="A23" s="22" t="s">
        <v>21</v>
      </c>
      <c r="B23" s="1" t="s">
        <v>13</v>
      </c>
      <c r="C23" s="4">
        <f>'[10]2011. 6월'!B38</f>
        <v>46.6</v>
      </c>
      <c r="D23" s="5">
        <f>'[10]2011. 6월'!C38</f>
        <v>86.58</v>
      </c>
      <c r="E23" s="5">
        <f>'[10]2011. 6월'!D38</f>
        <v>71.64</v>
      </c>
      <c r="F23" s="5">
        <f>'[10]2011. 6월'!E38</f>
        <v>86.8</v>
      </c>
      <c r="G23" s="6">
        <f>'[10]2011. 6월'!F38</f>
        <v>25.2</v>
      </c>
      <c r="H23" s="6">
        <f>'[10]2011. 6월'!G38</f>
        <v>3.3091999999999997</v>
      </c>
      <c r="I23" s="4">
        <f>'[10]2011. 6월'!H38</f>
        <v>12000</v>
      </c>
      <c r="J23" s="4">
        <f>'[10]2011. 6월'!I38</f>
        <v>46.6</v>
      </c>
      <c r="K23" s="5">
        <f>'[10]2011. 6월'!J38</f>
        <v>3.72</v>
      </c>
      <c r="L23" s="5">
        <f>'[10]2011. 6월'!K38</f>
        <v>6.3400000000000007</v>
      </c>
      <c r="M23" s="5">
        <f>'[10]2011. 6월'!L38</f>
        <v>6.4</v>
      </c>
      <c r="N23" s="6">
        <f>'[10]2011. 6월'!M38</f>
        <v>6.7727999999999993</v>
      </c>
      <c r="O23" s="6">
        <f>'[10]2011. 6월'!N38</f>
        <v>0.8448</v>
      </c>
      <c r="P23" s="7" t="s">
        <v>61</v>
      </c>
    </row>
    <row r="24" spans="1:16" ht="18.75" customHeight="1">
      <c r="A24" s="22"/>
      <c r="B24" s="1" t="s">
        <v>14</v>
      </c>
      <c r="C24" s="4">
        <f>'[10]2011. 6월'!B37</f>
        <v>55</v>
      </c>
      <c r="D24" s="5">
        <f>'[10]2011. 6월'!C37</f>
        <v>104.4</v>
      </c>
      <c r="E24" s="5">
        <f>'[10]2011. 6월'!D37</f>
        <v>85.5</v>
      </c>
      <c r="F24" s="5">
        <f>'[10]2011. 6월'!E37</f>
        <v>99</v>
      </c>
      <c r="G24" s="6">
        <f>'[10]2011. 6월'!F37</f>
        <v>31.38</v>
      </c>
      <c r="H24" s="6">
        <f>'[10]2011. 6월'!G37</f>
        <v>3.9359999999999999</v>
      </c>
      <c r="I24" s="4">
        <f>'[10]2011. 6월'!H37</f>
        <v>15500</v>
      </c>
      <c r="J24" s="4">
        <f>'[10]2011. 6월'!I37</f>
        <v>55</v>
      </c>
      <c r="K24" s="5">
        <f>'[10]2011. 6월'!J37</f>
        <v>4.3</v>
      </c>
      <c r="L24" s="5">
        <f>'[10]2011. 6월'!K37</f>
        <v>7.4</v>
      </c>
      <c r="M24" s="5">
        <f>'[10]2011. 6월'!L37</f>
        <v>8.6</v>
      </c>
      <c r="N24" s="6">
        <f>'[10]2011. 6월'!M37</f>
        <v>7.5839999999999996</v>
      </c>
      <c r="O24" s="6">
        <f>'[10]2011. 6월'!N37</f>
        <v>1.056</v>
      </c>
      <c r="P24" s="7" t="s">
        <v>61</v>
      </c>
    </row>
    <row r="25" spans="1:16" ht="18.75" customHeight="1">
      <c r="A25" s="22"/>
      <c r="B25" s="1" t="s">
        <v>15</v>
      </c>
      <c r="C25" s="4">
        <f>'[10]2011. 6월'!B36</f>
        <v>43</v>
      </c>
      <c r="D25" s="5">
        <f>'[10]2011. 6월'!C36</f>
        <v>50</v>
      </c>
      <c r="E25" s="5">
        <f>'[10]2011. 6월'!D36</f>
        <v>41.8</v>
      </c>
      <c r="F25" s="5">
        <f>'[10]2011. 6월'!E36</f>
        <v>59</v>
      </c>
      <c r="G25" s="6">
        <f>'[10]2011. 6월'!F36</f>
        <v>10.56</v>
      </c>
      <c r="H25" s="6">
        <f>'[10]2011. 6월'!G36</f>
        <v>1.546</v>
      </c>
      <c r="I25" s="4">
        <f>'[10]2011. 6월'!H36</f>
        <v>8000</v>
      </c>
      <c r="J25" s="4">
        <f>'[10]2011. 6월'!I36</f>
        <v>43</v>
      </c>
      <c r="K25" s="5">
        <f>'[10]2011. 6월'!J36</f>
        <v>3.3</v>
      </c>
      <c r="L25" s="5">
        <f>'[10]2011. 6월'!K36</f>
        <v>5.5</v>
      </c>
      <c r="M25" s="5">
        <f>'[10]2011. 6월'!L36</f>
        <v>2.8</v>
      </c>
      <c r="N25" s="6">
        <f>'[10]2011. 6월'!M36</f>
        <v>5.5439999999999996</v>
      </c>
      <c r="O25" s="6">
        <f>'[10]2011. 6월'!N36</f>
        <v>0.6</v>
      </c>
      <c r="P25" s="7" t="s">
        <v>61</v>
      </c>
    </row>
    <row r="26" spans="1:16" ht="18.75" customHeight="1">
      <c r="A26" s="22" t="s">
        <v>22</v>
      </c>
      <c r="B26" s="1" t="s">
        <v>13</v>
      </c>
      <c r="C26" s="4">
        <f>'[10]2011. 7월'!B38</f>
        <v>43.5</v>
      </c>
      <c r="D26" s="5">
        <f>'[10]2011. 7월'!C38</f>
        <v>79.674999999999997</v>
      </c>
      <c r="E26" s="5">
        <f>'[10]2011. 7월'!D38</f>
        <v>65.800000000000011</v>
      </c>
      <c r="F26" s="5">
        <f>'[10]2011. 7월'!E38</f>
        <v>75.75</v>
      </c>
      <c r="G26" s="6">
        <f>'[10]2011. 7월'!F38</f>
        <v>22.213000000000001</v>
      </c>
      <c r="H26" s="6">
        <f>'[10]2011. 7월'!G38</f>
        <v>2.8239999999999998</v>
      </c>
      <c r="I26" s="4">
        <f>'[10]2011. 7월'!H38</f>
        <v>10000</v>
      </c>
      <c r="J26" s="4">
        <f>'[10]2011. 7월'!I38</f>
        <v>43.5</v>
      </c>
      <c r="K26" s="5">
        <f>'[10]2011. 7월'!J38</f>
        <v>3.2750000000000004</v>
      </c>
      <c r="L26" s="5">
        <f>'[10]2011. 7월'!K38</f>
        <v>5.5749999999999993</v>
      </c>
      <c r="M26" s="5">
        <f>'[10]2011. 7월'!L38</f>
        <v>5.3000000000000007</v>
      </c>
      <c r="N26" s="6">
        <f>'[10]2011. 7월'!M38</f>
        <v>7.6260000000000003</v>
      </c>
      <c r="O26" s="6">
        <f>'[10]2011. 7월'!N38</f>
        <v>0.73375000000000001</v>
      </c>
      <c r="P26" s="7" t="s">
        <v>61</v>
      </c>
    </row>
    <row r="27" spans="1:16" ht="18.75" customHeight="1">
      <c r="A27" s="22"/>
      <c r="B27" s="1" t="s">
        <v>14</v>
      </c>
      <c r="C27" s="4">
        <f>'[10]2011. 7월'!B37</f>
        <v>50</v>
      </c>
      <c r="D27" s="5">
        <f>'[10]2011. 7월'!C37</f>
        <v>101.1</v>
      </c>
      <c r="E27" s="5">
        <f>'[10]2011. 7월'!D37</f>
        <v>83.4</v>
      </c>
      <c r="F27" s="5">
        <f>'[10]2011. 7월'!E37</f>
        <v>95</v>
      </c>
      <c r="G27" s="6">
        <f>'[10]2011. 7월'!F37</f>
        <v>29.28</v>
      </c>
      <c r="H27" s="6">
        <f>'[10]2011. 7월'!G37</f>
        <v>3.456</v>
      </c>
      <c r="I27" s="4">
        <f>'[10]2011. 7월'!H37</f>
        <v>10500</v>
      </c>
      <c r="J27" s="4">
        <f>'[10]2011. 7월'!I37</f>
        <v>50</v>
      </c>
      <c r="K27" s="5">
        <f>'[10]2011. 7월'!J37</f>
        <v>3.7</v>
      </c>
      <c r="L27" s="5">
        <f>'[10]2011. 7월'!K37</f>
        <v>6.2</v>
      </c>
      <c r="M27" s="5">
        <f>'[10]2011. 7월'!L37</f>
        <v>5.8</v>
      </c>
      <c r="N27" s="6">
        <f>'[10]2011. 7월'!M37</f>
        <v>7.8</v>
      </c>
      <c r="O27" s="6">
        <f>'[10]2011. 7월'!N37</f>
        <v>0.77600000000000002</v>
      </c>
      <c r="P27" s="7" t="s">
        <v>61</v>
      </c>
    </row>
    <row r="28" spans="1:16" ht="18.75" customHeight="1">
      <c r="A28" s="22"/>
      <c r="B28" s="1" t="s">
        <v>15</v>
      </c>
      <c r="C28" s="4">
        <f>'[10]2011. 7월'!B36</f>
        <v>37</v>
      </c>
      <c r="D28" s="5">
        <f>'[10]2011. 7월'!C36</f>
        <v>66.599999999999994</v>
      </c>
      <c r="E28" s="5">
        <f>'[10]2011. 7월'!D36</f>
        <v>55.5</v>
      </c>
      <c r="F28" s="5">
        <f>'[10]2011. 7월'!E36</f>
        <v>66</v>
      </c>
      <c r="G28" s="6">
        <f>'[10]2011. 7월'!F36</f>
        <v>16.62</v>
      </c>
      <c r="H28" s="6">
        <f>'[10]2011. 7월'!G36</f>
        <v>2.3519999999999999</v>
      </c>
      <c r="I28" s="4">
        <f>'[10]2011. 7월'!H36</f>
        <v>9000</v>
      </c>
      <c r="J28" s="4">
        <f>'[10]2011. 7월'!I36</f>
        <v>37</v>
      </c>
      <c r="K28" s="5">
        <f>'[10]2011. 7월'!J36</f>
        <v>3</v>
      </c>
      <c r="L28" s="5">
        <f>'[10]2011. 7월'!K36</f>
        <v>5.0999999999999996</v>
      </c>
      <c r="M28" s="5">
        <f>'[10]2011. 7월'!L36</f>
        <v>4.5999999999999996</v>
      </c>
      <c r="N28" s="6">
        <f>'[10]2011. 7월'!M36</f>
        <v>7.2480000000000002</v>
      </c>
      <c r="O28" s="6">
        <f>'[10]2011. 7월'!N36</f>
        <v>0.65300000000000002</v>
      </c>
      <c r="P28" s="7" t="s">
        <v>61</v>
      </c>
    </row>
    <row r="29" spans="1:16" ht="18.75" customHeight="1">
      <c r="A29" s="22" t="s">
        <v>23</v>
      </c>
      <c r="B29" s="1" t="s">
        <v>13</v>
      </c>
      <c r="C29" s="4">
        <f>'[10]2011. 8월'!B38</f>
        <v>37.6</v>
      </c>
      <c r="D29" s="5">
        <f>'[10]2011. 8월'!C38</f>
        <v>101.25999999999999</v>
      </c>
      <c r="E29" s="5">
        <f>'[10]2011. 8월'!D38</f>
        <v>83.72</v>
      </c>
      <c r="F29" s="5">
        <f>'[10]2011. 8월'!E38</f>
        <v>87.140000000000015</v>
      </c>
      <c r="G29" s="6">
        <f>'[10]2011. 8월'!F38</f>
        <v>29.904000000000003</v>
      </c>
      <c r="H29" s="6">
        <f>'[10]2011. 8월'!G38</f>
        <v>3.5951999999999997</v>
      </c>
      <c r="I29" s="4">
        <f>'[10]2011. 8월'!H38</f>
        <v>9000</v>
      </c>
      <c r="J29" s="4">
        <f>'[10]2011. 8월'!I38</f>
        <v>37.6</v>
      </c>
      <c r="K29" s="5">
        <f>'[10]2011. 8월'!J38</f>
        <v>3.6</v>
      </c>
      <c r="L29" s="5">
        <f>'[10]2011. 8월'!K38</f>
        <v>6.1599999999999993</v>
      </c>
      <c r="M29" s="5">
        <f>'[10]2011. 8월'!L38</f>
        <v>4.5199999999999996</v>
      </c>
      <c r="N29" s="6">
        <f>'[10]2011. 8월'!M38</f>
        <v>7.7376000000000005</v>
      </c>
      <c r="O29" s="6">
        <f>'[10]2011. 8월'!N38</f>
        <v>0.66579999999999995</v>
      </c>
      <c r="P29" s="7" t="str">
        <f>'[10]2011. 8월'!O38</f>
        <v>&lt;30</v>
      </c>
    </row>
    <row r="30" spans="1:16" ht="18.75" customHeight="1">
      <c r="A30" s="22"/>
      <c r="B30" s="1" t="s">
        <v>14</v>
      </c>
      <c r="C30" s="4">
        <f>'[10]2011. 8월'!B37</f>
        <v>42</v>
      </c>
      <c r="D30" s="5">
        <f>'[10]2011. 8월'!C37</f>
        <v>113.1</v>
      </c>
      <c r="E30" s="5">
        <f>'[10]2011. 8월'!D37</f>
        <v>94.8</v>
      </c>
      <c r="F30" s="5">
        <f>'[10]2011. 8월'!E37</f>
        <v>97</v>
      </c>
      <c r="G30" s="6">
        <f>'[10]2011. 8월'!F37</f>
        <v>30.54</v>
      </c>
      <c r="H30" s="6">
        <f>'[10]2011. 8월'!G37</f>
        <v>3.984</v>
      </c>
      <c r="I30" s="4">
        <f>'[10]2011. 8월'!H37</f>
        <v>10500</v>
      </c>
      <c r="J30" s="4">
        <f>'[10]2011. 8월'!I37</f>
        <v>42</v>
      </c>
      <c r="K30" s="5">
        <f>'[10]2011. 8월'!J37</f>
        <v>4.0999999999999996</v>
      </c>
      <c r="L30" s="5">
        <f>'[10]2011. 8월'!K37</f>
        <v>7</v>
      </c>
      <c r="M30" s="5">
        <f>'[10]2011. 8월'!L37</f>
        <v>5</v>
      </c>
      <c r="N30" s="6">
        <f>'[10]2011. 8월'!M37</f>
        <v>8.6639999999999997</v>
      </c>
      <c r="O30" s="6">
        <f>'[10]2011. 8월'!N37</f>
        <v>0.69599999999999995</v>
      </c>
      <c r="P30" s="7" t="str">
        <f>'[10]2011. 8월'!O37</f>
        <v>&lt;30</v>
      </c>
    </row>
    <row r="31" spans="1:16" ht="18.75" customHeight="1">
      <c r="A31" s="22"/>
      <c r="B31" s="1" t="s">
        <v>15</v>
      </c>
      <c r="C31" s="4">
        <f>'[10]2011. 8월'!B36</f>
        <v>34</v>
      </c>
      <c r="D31" s="5">
        <f>'[10]2011. 8월'!C36</f>
        <v>89.1</v>
      </c>
      <c r="E31" s="5">
        <f>'[10]2011. 8월'!D36</f>
        <v>74</v>
      </c>
      <c r="F31" s="5">
        <f>'[10]2011. 8월'!E36</f>
        <v>73.8</v>
      </c>
      <c r="G31" s="6">
        <f>'[10]2011. 8월'!F36</f>
        <v>28.44</v>
      </c>
      <c r="H31" s="6">
        <f>'[10]2011. 8월'!G36</f>
        <v>3.1920000000000002</v>
      </c>
      <c r="I31" s="4">
        <f>'[10]2011. 8월'!H36</f>
        <v>7000</v>
      </c>
      <c r="J31" s="4">
        <f>'[10]2011. 8월'!I36</f>
        <v>34</v>
      </c>
      <c r="K31" s="5">
        <f>'[10]2011. 8월'!J36</f>
        <v>3.2</v>
      </c>
      <c r="L31" s="5">
        <f>'[10]2011. 8월'!K36</f>
        <v>5.4</v>
      </c>
      <c r="M31" s="5">
        <f>'[10]2011. 8월'!L36</f>
        <v>4.2</v>
      </c>
      <c r="N31" s="6">
        <f>'[10]2011. 8월'!M36</f>
        <v>7.1280000000000001</v>
      </c>
      <c r="O31" s="6">
        <f>'[10]2011. 8월'!N36</f>
        <v>0.64300000000000002</v>
      </c>
      <c r="P31" s="7" t="str">
        <f>'[10]2011. 8월'!O36</f>
        <v>&lt;30</v>
      </c>
    </row>
    <row r="32" spans="1:16" ht="18.75" customHeight="1">
      <c r="A32" s="22" t="s">
        <v>24</v>
      </c>
      <c r="B32" s="1" t="s">
        <v>13</v>
      </c>
      <c r="C32" s="4">
        <f>'[10]2011. 9월'!B37</f>
        <v>33.25</v>
      </c>
      <c r="D32" s="5">
        <f>'[10]2011. 9월'!C37</f>
        <v>98.774999999999991</v>
      </c>
      <c r="E32" s="5">
        <f>'[10]2011. 9월'!D37</f>
        <v>81.75</v>
      </c>
      <c r="F32" s="5">
        <f>'[10]2011. 9월'!E37</f>
        <v>89.5</v>
      </c>
      <c r="G32" s="6">
        <f>'[10]2011. 9월'!F37</f>
        <v>30.164999999999999</v>
      </c>
      <c r="H32" s="6">
        <f>'[10]2011. 9월'!G37</f>
        <v>3.1120000000000001</v>
      </c>
      <c r="I32" s="4">
        <f>'[10]2011. 9월'!H37</f>
        <v>6000</v>
      </c>
      <c r="J32" s="4">
        <f>'[10]2011. 9월'!I37</f>
        <v>33.25</v>
      </c>
      <c r="K32" s="5">
        <f>'[10]2011. 9월'!J37</f>
        <v>4.2249999999999996</v>
      </c>
      <c r="L32" s="5">
        <f>'[10]2011. 9월'!K37</f>
        <v>7.2249999999999996</v>
      </c>
      <c r="M32" s="5">
        <f>'[10]2011. 9월'!L37</f>
        <v>4.1000000000000005</v>
      </c>
      <c r="N32" s="6">
        <f>'[10]2011. 9월'!M37</f>
        <v>7.3740000000000006</v>
      </c>
      <c r="O32" s="6">
        <f>'[10]2011. 9월'!N37</f>
        <v>0.69900000000000007</v>
      </c>
      <c r="P32" s="7" t="str">
        <f>'[10]2011. 9월'!O37</f>
        <v>&lt;30</v>
      </c>
    </row>
    <row r="33" spans="1:16" ht="18.75" customHeight="1">
      <c r="A33" s="22"/>
      <c r="B33" s="1" t="s">
        <v>14</v>
      </c>
      <c r="C33" s="4">
        <f>'[10]2011. 9월'!B36</f>
        <v>40</v>
      </c>
      <c r="D33" s="5">
        <f>'[10]2011. 9월'!C36</f>
        <v>104.1</v>
      </c>
      <c r="E33" s="5">
        <f>'[10]2011. 9월'!D36</f>
        <v>85.8</v>
      </c>
      <c r="F33" s="5">
        <f>'[10]2011. 9월'!E36</f>
        <v>98</v>
      </c>
      <c r="G33" s="6">
        <f>'[10]2011. 9월'!F36</f>
        <v>32.700000000000003</v>
      </c>
      <c r="H33" s="6">
        <f>'[10]2011. 9월'!G36</f>
        <v>3.3119999999999998</v>
      </c>
      <c r="I33" s="4">
        <f>'[10]2011. 9월'!H36</f>
        <v>7000</v>
      </c>
      <c r="J33" s="4">
        <f>'[10]2011. 9월'!I36</f>
        <v>40</v>
      </c>
      <c r="K33" s="5">
        <f>'[10]2011. 9월'!J36</f>
        <v>4.5</v>
      </c>
      <c r="L33" s="5">
        <f>'[10]2011. 9월'!K36</f>
        <v>7.6</v>
      </c>
      <c r="M33" s="5">
        <f>'[10]2011. 9월'!L36</f>
        <v>4.3</v>
      </c>
      <c r="N33" s="6">
        <f>'[10]2011. 9월'!M36</f>
        <v>8.76</v>
      </c>
      <c r="O33" s="6">
        <f>'[10]2011. 9월'!N36</f>
        <v>0.73</v>
      </c>
      <c r="P33" s="7" t="str">
        <f>'[10]2011. 9월'!O36</f>
        <v>&lt;30</v>
      </c>
    </row>
    <row r="34" spans="1:16" ht="18.75" customHeight="1">
      <c r="A34" s="22"/>
      <c r="B34" s="1" t="s">
        <v>15</v>
      </c>
      <c r="C34" s="4">
        <f>'[10]2011. 9월'!B35</f>
        <v>28</v>
      </c>
      <c r="D34" s="5">
        <f>'[10]2011. 9월'!C35</f>
        <v>86.7</v>
      </c>
      <c r="E34" s="5">
        <f>'[10]2011. 9월'!D35</f>
        <v>72</v>
      </c>
      <c r="F34" s="5">
        <f>'[10]2011. 9월'!E35</f>
        <v>82</v>
      </c>
      <c r="G34" s="6">
        <f>'[10]2011. 9월'!F35</f>
        <v>28.98</v>
      </c>
      <c r="H34" s="6">
        <f>'[10]2011. 9월'!G35</f>
        <v>2.7040000000000002</v>
      </c>
      <c r="I34" s="4">
        <f>'[10]2011. 9월'!H35</f>
        <v>5300</v>
      </c>
      <c r="J34" s="4">
        <f>'[10]2011. 9월'!I35</f>
        <v>28</v>
      </c>
      <c r="K34" s="5">
        <f>'[10]2011. 9월'!J35</f>
        <v>4.0999999999999996</v>
      </c>
      <c r="L34" s="5">
        <f>'[10]2011. 9월'!K35</f>
        <v>7</v>
      </c>
      <c r="M34" s="5">
        <f>'[10]2011. 9월'!L35</f>
        <v>3.6</v>
      </c>
      <c r="N34" s="6">
        <f>'[10]2011. 9월'!M35</f>
        <v>6.4320000000000004</v>
      </c>
      <c r="O34" s="6">
        <f>'[10]2011. 9월'!N35</f>
        <v>0.66400000000000003</v>
      </c>
      <c r="P34" s="7" t="str">
        <f>'[10]2011. 9월'!O35</f>
        <v>&lt;30</v>
      </c>
    </row>
    <row r="35" spans="1:16" ht="18.75" customHeight="1">
      <c r="A35" s="22" t="s">
        <v>25</v>
      </c>
      <c r="B35" s="1" t="s">
        <v>13</v>
      </c>
      <c r="C35" s="4">
        <f>'[10]2011. 10월'!B38</f>
        <v>24.5</v>
      </c>
      <c r="D35" s="5">
        <f>'[10]2011. 10월'!C38</f>
        <v>96.824999999999989</v>
      </c>
      <c r="E35" s="5">
        <f>'[10]2011. 10월'!D38</f>
        <v>80.2</v>
      </c>
      <c r="F35" s="5">
        <f>'[10]2011. 10월'!E38</f>
        <v>90.25</v>
      </c>
      <c r="G35" s="6">
        <f>'[10]2011. 10월'!F38</f>
        <v>29.290000000000003</v>
      </c>
      <c r="H35" s="6">
        <f>'[10]2011. 10월'!G38</f>
        <v>3.2800000000000002</v>
      </c>
      <c r="I35" s="4">
        <f>'[10]2011. 10월'!H38</f>
        <v>5000</v>
      </c>
      <c r="J35" s="4">
        <f>'[10]2011. 10월'!I38</f>
        <v>24.5</v>
      </c>
      <c r="K35" s="5">
        <f>'[10]2011. 10월'!J38</f>
        <v>4.3499999999999996</v>
      </c>
      <c r="L35" s="5">
        <f>'[10]2011. 10월'!K38</f>
        <v>7.45</v>
      </c>
      <c r="M35" s="5">
        <f>'[10]2011. 10월'!L38</f>
        <v>3.65</v>
      </c>
      <c r="N35" s="6">
        <f>'[10]2011. 10월'!M38</f>
        <v>8.6880000000000006</v>
      </c>
      <c r="O35" s="6">
        <f>'[10]2011. 10월'!N38</f>
        <v>0.58250000000000002</v>
      </c>
      <c r="P35" s="7" t="str">
        <f>'[10]2011. 10월'!O38</f>
        <v>&lt;30</v>
      </c>
    </row>
    <row r="36" spans="1:16" ht="18.75" customHeight="1">
      <c r="A36" s="22"/>
      <c r="B36" s="1" t="s">
        <v>14</v>
      </c>
      <c r="C36" s="4">
        <f>'[10]2011. 10월'!B37</f>
        <v>28</v>
      </c>
      <c r="D36" s="5">
        <f>'[10]2011. 10월'!C37</f>
        <v>107.1</v>
      </c>
      <c r="E36" s="5">
        <f>'[10]2011. 10월'!D37</f>
        <v>88.8</v>
      </c>
      <c r="F36" s="5">
        <f>'[10]2011. 10월'!E37</f>
        <v>98</v>
      </c>
      <c r="G36" s="6">
        <f>'[10]2011. 10월'!F37</f>
        <v>30.84</v>
      </c>
      <c r="H36" s="6">
        <f>'[10]2011. 10월'!G37</f>
        <v>3.6720000000000002</v>
      </c>
      <c r="I36" s="4">
        <f>'[10]2011. 10월'!H37</f>
        <v>5500</v>
      </c>
      <c r="J36" s="4">
        <f>'[10]2011. 10월'!I37</f>
        <v>28</v>
      </c>
      <c r="K36" s="5">
        <f>'[10]2011. 10월'!J37</f>
        <v>4.5</v>
      </c>
      <c r="L36" s="5">
        <f>'[10]2011. 10월'!K37</f>
        <v>7.7</v>
      </c>
      <c r="M36" s="5">
        <f>'[10]2011. 10월'!L37</f>
        <v>4.5999999999999996</v>
      </c>
      <c r="N36" s="6">
        <f>'[10]2011. 10월'!M37</f>
        <v>9.2880000000000003</v>
      </c>
      <c r="O36" s="6">
        <f>'[10]2011. 10월'!N37</f>
        <v>0.63200000000000001</v>
      </c>
      <c r="P36" s="7" t="str">
        <f>'[10]2011. 10월'!O37</f>
        <v>&lt;30</v>
      </c>
    </row>
    <row r="37" spans="1:16" ht="18.75" customHeight="1">
      <c r="A37" s="22"/>
      <c r="B37" s="1" t="s">
        <v>15</v>
      </c>
      <c r="C37" s="4">
        <f>'[10]2011. 10월'!B36</f>
        <v>20</v>
      </c>
      <c r="D37" s="5">
        <f>'[10]2011. 10월'!C36</f>
        <v>90.6</v>
      </c>
      <c r="E37" s="5">
        <f>'[10]2011. 10월'!D36</f>
        <v>74.8</v>
      </c>
      <c r="F37" s="5">
        <f>'[10]2011. 10월'!E36</f>
        <v>77.5</v>
      </c>
      <c r="G37" s="6">
        <f>'[10]2011. 10월'!F36</f>
        <v>27.48</v>
      </c>
      <c r="H37" s="6">
        <f>'[10]2011. 10월'!G36</f>
        <v>2.7519999999999998</v>
      </c>
      <c r="I37" s="4">
        <f>'[10]2011. 10월'!H36</f>
        <v>5000</v>
      </c>
      <c r="J37" s="4">
        <f>'[10]2011. 10월'!I36</f>
        <v>20</v>
      </c>
      <c r="K37" s="5">
        <f>'[10]2011. 10월'!J36</f>
        <v>4.0999999999999996</v>
      </c>
      <c r="L37" s="5">
        <f>'[10]2011. 10월'!K36</f>
        <v>7.1</v>
      </c>
      <c r="M37" s="5">
        <f>'[10]2011. 10월'!L36</f>
        <v>3</v>
      </c>
      <c r="N37" s="6">
        <f>'[10]2011. 10월'!M36</f>
        <v>8.3759999999999994</v>
      </c>
      <c r="O37" s="6">
        <f>'[10]2011. 10월'!N36</f>
        <v>0.51400000000000001</v>
      </c>
      <c r="P37" s="7" t="str">
        <f>'[10]2011. 10월'!O36</f>
        <v>&lt;30</v>
      </c>
    </row>
    <row r="38" spans="1:16" ht="18.75" customHeight="1">
      <c r="A38" s="22" t="s">
        <v>26</v>
      </c>
      <c r="B38" s="1" t="s">
        <v>13</v>
      </c>
      <c r="C38" s="4">
        <f>'[10]2011. 11월'!B38</f>
        <v>26.8</v>
      </c>
      <c r="D38" s="5">
        <f>'[10]2011. 11월'!C38</f>
        <v>98.02000000000001</v>
      </c>
      <c r="E38" s="5">
        <f>'[10]2011. 11월'!D38</f>
        <v>81.820000000000007</v>
      </c>
      <c r="F38" s="5">
        <f>'[10]2011. 11월'!E38</f>
        <v>92.64</v>
      </c>
      <c r="G38" s="6">
        <f>'[10]2011. 11월'!F38</f>
        <v>29.652000000000005</v>
      </c>
      <c r="H38" s="6">
        <f>'[10]2011. 11월'!G38</f>
        <v>3.1743999999999999</v>
      </c>
      <c r="I38" s="4">
        <f>'[10]2011. 11월'!H38</f>
        <v>6000</v>
      </c>
      <c r="J38" s="4">
        <f>'[10]2011. 11월'!I38</f>
        <v>26.8</v>
      </c>
      <c r="K38" s="5">
        <f>'[10]2011. 11월'!J38</f>
        <v>3.96</v>
      </c>
      <c r="L38" s="5">
        <f>'[10]2011. 11월'!K38</f>
        <v>6.839999999999999</v>
      </c>
      <c r="M38" s="5">
        <f>'[10]2011. 11월'!L38</f>
        <v>5.78</v>
      </c>
      <c r="N38" s="6">
        <f>'[10]2011. 11월'!M38</f>
        <v>7.2767999999999997</v>
      </c>
      <c r="O38" s="6">
        <f>'[10]2011. 11월'!N38</f>
        <v>0.55679999999999996</v>
      </c>
      <c r="P38" s="7" t="str">
        <f>'[10]2011. 11월'!O38</f>
        <v>&lt;30</v>
      </c>
    </row>
    <row r="39" spans="1:16" ht="18.75" customHeight="1">
      <c r="A39" s="22"/>
      <c r="B39" s="1" t="s">
        <v>14</v>
      </c>
      <c r="C39" s="4">
        <f>'[10]2011. 11월'!B37</f>
        <v>31</v>
      </c>
      <c r="D39" s="5">
        <f>'[10]2011. 11월'!C37</f>
        <v>109.5</v>
      </c>
      <c r="E39" s="5">
        <f>'[10]2011. 11월'!D37</f>
        <v>90.8</v>
      </c>
      <c r="F39" s="5">
        <f>'[10]2011. 11월'!E37</f>
        <v>99</v>
      </c>
      <c r="G39" s="6">
        <f>'[10]2011. 11월'!F37</f>
        <v>32.799999999999997</v>
      </c>
      <c r="H39" s="6">
        <f>'[10]2011. 11월'!G37</f>
        <v>3.6480000000000001</v>
      </c>
      <c r="I39" s="4">
        <f>'[10]2011. 11월'!H37</f>
        <v>7000</v>
      </c>
      <c r="J39" s="4">
        <f>'[10]2011. 11월'!I37</f>
        <v>31</v>
      </c>
      <c r="K39" s="5">
        <f>'[10]2011. 11월'!J37</f>
        <v>4.2</v>
      </c>
      <c r="L39" s="5">
        <f>'[10]2011. 11월'!K37</f>
        <v>7.3</v>
      </c>
      <c r="M39" s="5">
        <f>'[10]2011. 11월'!L37</f>
        <v>6.8</v>
      </c>
      <c r="N39" s="6">
        <f>'[10]2011. 11월'!M37</f>
        <v>8.4</v>
      </c>
      <c r="O39" s="6">
        <f>'[10]2011. 11월'!N37</f>
        <v>0.68400000000000005</v>
      </c>
      <c r="P39" s="7" t="str">
        <f>'[10]2011. 11월'!O37</f>
        <v>&lt;30</v>
      </c>
    </row>
    <row r="40" spans="1:16" ht="18.75" customHeight="1">
      <c r="A40" s="22"/>
      <c r="B40" s="1" t="s">
        <v>15</v>
      </c>
      <c r="C40" s="4">
        <f>'[10]2011. 11월'!B36</f>
        <v>23</v>
      </c>
      <c r="D40" s="5">
        <f>'[10]2011. 11월'!C36</f>
        <v>87.6</v>
      </c>
      <c r="E40" s="5">
        <f>'[10]2011. 11월'!D36</f>
        <v>73.099999999999994</v>
      </c>
      <c r="F40" s="5">
        <f>'[10]2011. 11월'!E36</f>
        <v>81.2</v>
      </c>
      <c r="G40" s="6">
        <f>'[10]2011. 11월'!F36</f>
        <v>26.94</v>
      </c>
      <c r="H40" s="6">
        <f>'[10]2011. 11월'!G36</f>
        <v>2.5760000000000001</v>
      </c>
      <c r="I40" s="4">
        <f>'[10]2011. 11월'!H36</f>
        <v>5000</v>
      </c>
      <c r="J40" s="4">
        <f>'[10]2011. 11월'!I36</f>
        <v>23</v>
      </c>
      <c r="K40" s="5">
        <f>'[10]2011. 11월'!J36</f>
        <v>3.6</v>
      </c>
      <c r="L40" s="5">
        <f>'[10]2011. 11월'!K36</f>
        <v>6.3</v>
      </c>
      <c r="M40" s="5">
        <f>'[10]2011. 11월'!L36</f>
        <v>4.8</v>
      </c>
      <c r="N40" s="6">
        <f>'[10]2011. 11월'!M36</f>
        <v>6.3120000000000003</v>
      </c>
      <c r="O40" s="6">
        <f>'[10]2011. 11월'!N36</f>
        <v>0.46800000000000003</v>
      </c>
      <c r="P40" s="7" t="str">
        <f>'[10]2011. 11월'!O36</f>
        <v>&lt;30</v>
      </c>
    </row>
    <row r="41" spans="1:16" ht="18.75" customHeight="1">
      <c r="A41" s="22" t="s">
        <v>27</v>
      </c>
      <c r="B41" s="1" t="s">
        <v>13</v>
      </c>
      <c r="C41" s="4">
        <f>'[10]2011. 12월'!B38</f>
        <v>26.25</v>
      </c>
      <c r="D41" s="5">
        <f>'[10]2011. 12월'!C38</f>
        <v>95.65</v>
      </c>
      <c r="E41" s="5">
        <f>'[10]2011. 12월'!D38</f>
        <v>80.350000000000009</v>
      </c>
      <c r="F41" s="5">
        <f>'[10]2011. 12월'!E38</f>
        <v>91.25</v>
      </c>
      <c r="G41" s="6">
        <f>'[10]2011. 12월'!F38</f>
        <v>30.645</v>
      </c>
      <c r="H41" s="6">
        <f>'[10]2011. 12월'!G38</f>
        <v>3.0340000000000003</v>
      </c>
      <c r="I41" s="4">
        <f>'[10]2011. 12월'!H38</f>
        <v>6000</v>
      </c>
      <c r="J41" s="4">
        <f>'[10]2011. 12월'!I38</f>
        <v>26.25</v>
      </c>
      <c r="K41" s="5">
        <f>'[10]2011. 12월'!J38</f>
        <v>4.0750000000000002</v>
      </c>
      <c r="L41" s="5">
        <f>'[10]2011. 12월'!K38</f>
        <v>7.0250000000000004</v>
      </c>
      <c r="M41" s="5">
        <f>'[10]2011. 12월'!L38</f>
        <v>5.6999999999999993</v>
      </c>
      <c r="N41" s="6">
        <f>'[10]2011. 12월'!M38</f>
        <v>7.59</v>
      </c>
      <c r="O41" s="6">
        <f>'[10]2011. 12월'!N38</f>
        <v>0.58699999999999997</v>
      </c>
      <c r="P41" s="7" t="str">
        <f>'[10]2011. 12월'!O38</f>
        <v>&lt;30</v>
      </c>
    </row>
    <row r="42" spans="1:16" ht="18.75" customHeight="1">
      <c r="A42" s="22"/>
      <c r="B42" s="1" t="s">
        <v>14</v>
      </c>
      <c r="C42" s="4">
        <f>'[10]2011. 12월'!B37</f>
        <v>29</v>
      </c>
      <c r="D42" s="5">
        <f>'[10]2011. 12월'!C37</f>
        <v>98.8</v>
      </c>
      <c r="E42" s="5">
        <f>'[10]2011. 12월'!D37</f>
        <v>83.2</v>
      </c>
      <c r="F42" s="5">
        <f>'[10]2011. 12월'!E37</f>
        <v>95</v>
      </c>
      <c r="G42" s="6">
        <f>'[10]2011. 12월'!F37</f>
        <v>32.58</v>
      </c>
      <c r="H42" s="6">
        <f>'[10]2011. 12월'!G37</f>
        <v>3.1440000000000001</v>
      </c>
      <c r="I42" s="4">
        <f>'[10]2011. 12월'!H37</f>
        <v>7000</v>
      </c>
      <c r="J42" s="4">
        <f>'[10]2011. 12월'!I37</f>
        <v>29</v>
      </c>
      <c r="K42" s="5">
        <f>'[10]2011. 12월'!J37</f>
        <v>4.2</v>
      </c>
      <c r="L42" s="5">
        <f>'[10]2011. 12월'!K37</f>
        <v>7.3</v>
      </c>
      <c r="M42" s="5">
        <f>'[10]2011. 12월'!L37</f>
        <v>5.8</v>
      </c>
      <c r="N42" s="6">
        <f>'[10]2011. 12월'!M37</f>
        <v>7.8</v>
      </c>
      <c r="O42" s="6">
        <f>'[10]2011. 12월'!N37</f>
        <v>0.624</v>
      </c>
      <c r="P42" s="7" t="str">
        <f>'[10]2011. 12월'!O37</f>
        <v>&lt;30</v>
      </c>
    </row>
    <row r="43" spans="1:16" ht="18.75" customHeight="1" thickBot="1">
      <c r="A43" s="23"/>
      <c r="B43" s="8" t="s">
        <v>15</v>
      </c>
      <c r="C43" s="9">
        <f>'[10]2011. 12월'!B36</f>
        <v>23</v>
      </c>
      <c r="D43" s="10">
        <f>'[10]2011. 12월'!C36</f>
        <v>92.4</v>
      </c>
      <c r="E43" s="10">
        <f>'[10]2011. 12월'!D36</f>
        <v>77.2</v>
      </c>
      <c r="F43" s="10">
        <f>'[10]2011. 12월'!E36</f>
        <v>85.9</v>
      </c>
      <c r="G43" s="11">
        <f>'[10]2011. 12월'!F36</f>
        <v>28.5</v>
      </c>
      <c r="H43" s="11">
        <f>'[10]2011. 12월'!G36</f>
        <v>2.9279999999999999</v>
      </c>
      <c r="I43" s="9">
        <f>'[10]2011. 12월'!H36</f>
        <v>6000</v>
      </c>
      <c r="J43" s="9">
        <f>'[10]2011. 12월'!I36</f>
        <v>23</v>
      </c>
      <c r="K43" s="10">
        <f>'[10]2011. 12월'!J36</f>
        <v>3.8</v>
      </c>
      <c r="L43" s="10">
        <f>'[10]2011. 12월'!K36</f>
        <v>6.6</v>
      </c>
      <c r="M43" s="10">
        <f>'[10]2011. 12월'!L36</f>
        <v>5.6</v>
      </c>
      <c r="N43" s="11">
        <f>'[10]2011. 12월'!M36</f>
        <v>7.1040000000000001</v>
      </c>
      <c r="O43" s="11">
        <f>'[10]2011. 12월'!N36</f>
        <v>0.54600000000000004</v>
      </c>
      <c r="P43" s="12" t="str">
        <f>'[10]2011. 12월'!O36</f>
        <v>&lt;30</v>
      </c>
    </row>
  </sheetData>
  <mergeCells count="21">
    <mergeCell ref="A1:J1"/>
    <mergeCell ref="A2:D2"/>
    <mergeCell ref="A3:A4"/>
    <mergeCell ref="B3:B4"/>
    <mergeCell ref="C3:C4"/>
    <mergeCell ref="D3:I3"/>
    <mergeCell ref="J3:J4"/>
    <mergeCell ref="A38:A40"/>
    <mergeCell ref="A41:A43"/>
    <mergeCell ref="A20:A22"/>
    <mergeCell ref="A23:A25"/>
    <mergeCell ref="A26:A28"/>
    <mergeCell ref="A29:A31"/>
    <mergeCell ref="A32:A34"/>
    <mergeCell ref="A35:A37"/>
    <mergeCell ref="A14:A16"/>
    <mergeCell ref="A17:A19"/>
    <mergeCell ref="K3:P3"/>
    <mergeCell ref="A5:A7"/>
    <mergeCell ref="A8:A10"/>
    <mergeCell ref="A11:A13"/>
  </mergeCells>
  <phoneticPr fontId="2" type="noConversion"/>
  <pageMargins left="0.31496062992125984" right="0.28999999999999998" top="0.74803149606299213" bottom="0.74803149606299213" header="0.31496062992125984" footer="0.31496062992125984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43"/>
  <sheetViews>
    <sheetView view="pageBreakPreview" topLeftCell="A9" zoomScaleNormal="100" workbookViewId="0">
      <selection activeCell="R27" sqref="R27"/>
    </sheetView>
  </sheetViews>
  <sheetFormatPr defaultRowHeight="16.5"/>
  <cols>
    <col min="1" max="16" width="6.625" customWidth="1"/>
  </cols>
  <sheetData>
    <row r="1" spans="1:16" ht="42" customHeight="1">
      <c r="A1" s="24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  <c r="M1" s="13"/>
      <c r="N1" s="13"/>
      <c r="O1" s="13"/>
      <c r="P1" s="13"/>
    </row>
    <row r="2" spans="1:16" ht="18.75" customHeight="1" thickBot="1">
      <c r="A2" s="30" t="s">
        <v>73</v>
      </c>
      <c r="B2" s="31"/>
      <c r="C2" s="31"/>
      <c r="D2" s="3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8.75" customHeight="1">
      <c r="A3" s="26" t="s">
        <v>0</v>
      </c>
      <c r="B3" s="20" t="s">
        <v>1</v>
      </c>
      <c r="C3" s="28" t="s">
        <v>60</v>
      </c>
      <c r="D3" s="20" t="s">
        <v>3</v>
      </c>
      <c r="E3" s="20"/>
      <c r="F3" s="20"/>
      <c r="G3" s="20"/>
      <c r="H3" s="20"/>
      <c r="I3" s="20"/>
      <c r="J3" s="28" t="s">
        <v>4</v>
      </c>
      <c r="K3" s="20" t="s">
        <v>5</v>
      </c>
      <c r="L3" s="20"/>
      <c r="M3" s="20"/>
      <c r="N3" s="20"/>
      <c r="O3" s="20"/>
      <c r="P3" s="21"/>
    </row>
    <row r="4" spans="1:16" ht="33.75">
      <c r="A4" s="22"/>
      <c r="B4" s="27"/>
      <c r="C4" s="27"/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29"/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3" t="s">
        <v>11</v>
      </c>
    </row>
    <row r="5" spans="1:16" ht="18.75" customHeight="1">
      <c r="A5" s="22" t="s">
        <v>12</v>
      </c>
      <c r="B5" s="1" t="s">
        <v>13</v>
      </c>
      <c r="C5" s="4">
        <f>[11]총괄!B19</f>
        <v>79.604166666666671</v>
      </c>
      <c r="D5" s="5">
        <f>[11]총괄!C19</f>
        <v>85.301249999999996</v>
      </c>
      <c r="E5" s="5">
        <f>[11]총괄!D19</f>
        <v>73.444583333333341</v>
      </c>
      <c r="F5" s="5">
        <f>[11]총괄!E19</f>
        <v>87.199583333333337</v>
      </c>
      <c r="G5" s="6">
        <f>[11]총괄!F19</f>
        <v>26.687041666666669</v>
      </c>
      <c r="H5" s="6">
        <f>[11]총괄!G19</f>
        <v>3.3931500000000003</v>
      </c>
      <c r="I5" s="4">
        <f>[11]총괄!H19</f>
        <v>27000</v>
      </c>
      <c r="J5" s="4">
        <f>[11]총괄!I19</f>
        <v>79.554166666666674</v>
      </c>
      <c r="K5" s="5">
        <f>[11]총괄!J19</f>
        <v>3.7379166666666657</v>
      </c>
      <c r="L5" s="5">
        <f>[11]총괄!K19</f>
        <v>6.2141666666666664</v>
      </c>
      <c r="M5" s="5">
        <f>[11]총괄!L19</f>
        <v>4.8412499999999996</v>
      </c>
      <c r="N5" s="6">
        <f>[11]총괄!M19</f>
        <v>8.0292833333333338</v>
      </c>
      <c r="O5" s="6">
        <f>[11]총괄!N19</f>
        <v>0.83163749999999992</v>
      </c>
      <c r="P5" s="7" t="s">
        <v>61</v>
      </c>
    </row>
    <row r="6" spans="1:16" ht="18.75" customHeight="1">
      <c r="A6" s="22"/>
      <c r="B6" s="1" t="s">
        <v>14</v>
      </c>
      <c r="C6" s="4">
        <f>[11]총괄!B18</f>
        <v>109.6</v>
      </c>
      <c r="D6" s="5">
        <f>[11]총괄!C18</f>
        <v>110.6</v>
      </c>
      <c r="E6" s="5">
        <f>[11]총괄!D18</f>
        <v>89.539999999999992</v>
      </c>
      <c r="F6" s="5">
        <f>[11]총괄!E18</f>
        <v>99.1</v>
      </c>
      <c r="G6" s="6">
        <f>[11]총괄!F18</f>
        <v>30.164999999999999</v>
      </c>
      <c r="H6" s="6">
        <f>[11]총괄!G18</f>
        <v>4.3008000000000006</v>
      </c>
      <c r="I6" s="4">
        <f>[11]총괄!H18</f>
        <v>34000</v>
      </c>
      <c r="J6" s="4">
        <f>[11]총괄!I18</f>
        <v>109</v>
      </c>
      <c r="K6" s="5">
        <f>[11]총괄!J18</f>
        <v>5.3199999999999994</v>
      </c>
      <c r="L6" s="5">
        <f>[11]총괄!K18</f>
        <v>8.18</v>
      </c>
      <c r="M6" s="5">
        <f>[11]총괄!L18</f>
        <v>8.4499999999999993</v>
      </c>
      <c r="N6" s="6">
        <f>[11]총괄!M18</f>
        <v>10.188000000000001</v>
      </c>
      <c r="O6" s="6">
        <f>[11]총괄!N18</f>
        <v>1.3376000000000001</v>
      </c>
      <c r="P6" s="7" t="s">
        <v>61</v>
      </c>
    </row>
    <row r="7" spans="1:16" ht="18.75" customHeight="1">
      <c r="A7" s="22"/>
      <c r="B7" s="1" t="s">
        <v>15</v>
      </c>
      <c r="C7" s="4">
        <f>[11]총괄!B17</f>
        <v>55.75</v>
      </c>
      <c r="D7" s="5">
        <f>[11]총괄!C17</f>
        <v>32.449999999999996</v>
      </c>
      <c r="E7" s="5">
        <f>[11]총괄!D17</f>
        <v>48</v>
      </c>
      <c r="F7" s="5">
        <f>[11]총괄!E17</f>
        <v>75</v>
      </c>
      <c r="G7" s="6">
        <f>[11]총괄!F17</f>
        <v>19.347000000000001</v>
      </c>
      <c r="H7" s="6">
        <f>[11]총괄!G17</f>
        <v>2.3925000000000001</v>
      </c>
      <c r="I7" s="4">
        <f>[11]총괄!H17</f>
        <v>23000</v>
      </c>
      <c r="J7" s="4">
        <f>[11]총괄!I17</f>
        <v>55.75</v>
      </c>
      <c r="K7" s="5">
        <f>[11]총괄!J17</f>
        <v>2.0999999999999996</v>
      </c>
      <c r="L7" s="5">
        <f>[11]총괄!K17</f>
        <v>3.7</v>
      </c>
      <c r="M7" s="5">
        <f>[11]총괄!L17</f>
        <v>1.4000000000000001</v>
      </c>
      <c r="N7" s="6">
        <f>[11]총괄!M17</f>
        <v>4.08</v>
      </c>
      <c r="O7" s="6">
        <f>[11]총괄!N17</f>
        <v>0.41125</v>
      </c>
      <c r="P7" s="7" t="s">
        <v>61</v>
      </c>
    </row>
    <row r="8" spans="1:16" ht="18.75" customHeight="1">
      <c r="A8" s="22" t="s">
        <v>16</v>
      </c>
      <c r="B8" s="1" t="s">
        <v>13</v>
      </c>
      <c r="C8" s="4">
        <f>'[11]2011. 1월'!B38</f>
        <v>83.25</v>
      </c>
      <c r="D8" s="5">
        <f>'[11]2011. 1월'!C38</f>
        <v>32.449999999999996</v>
      </c>
      <c r="E8" s="5">
        <f>'[11]2011. 1월'!D38</f>
        <v>53.575000000000003</v>
      </c>
      <c r="F8" s="5">
        <f>'[11]2011. 1월'!E38</f>
        <v>75</v>
      </c>
      <c r="G8" s="6">
        <f>'[11]2011. 1월'!F38</f>
        <v>19.347000000000001</v>
      </c>
      <c r="H8" s="6">
        <f>'[11]2011. 1월'!G38</f>
        <v>2.3925000000000001</v>
      </c>
      <c r="I8" s="4">
        <f>'[11]2011. 1월'!H38</f>
        <v>25000</v>
      </c>
      <c r="J8" s="4">
        <f>'[11]2011. 1월'!I38</f>
        <v>83.25</v>
      </c>
      <c r="K8" s="5">
        <f>'[11]2011. 1월'!J38</f>
        <v>5.0750000000000002</v>
      </c>
      <c r="L8" s="5">
        <f>'[11]2011. 1월'!K38</f>
        <v>7.4499999999999993</v>
      </c>
      <c r="M8" s="5">
        <f>'[11]2011. 1월'!L38</f>
        <v>6.7750000000000004</v>
      </c>
      <c r="N8" s="6">
        <f>'[11]2011. 1월'!M38</f>
        <v>10.188000000000001</v>
      </c>
      <c r="O8" s="6">
        <f>'[11]2011. 1월'!N38</f>
        <v>1.1760000000000002</v>
      </c>
      <c r="P8" s="7" t="s">
        <v>61</v>
      </c>
    </row>
    <row r="9" spans="1:16" ht="18.75" customHeight="1">
      <c r="A9" s="22"/>
      <c r="B9" s="1" t="s">
        <v>14</v>
      </c>
      <c r="C9" s="4">
        <f>'[11]2011. 1월'!B37</f>
        <v>86</v>
      </c>
      <c r="D9" s="5">
        <f>'[11]2011. 1월'!C37</f>
        <v>36.4</v>
      </c>
      <c r="E9" s="5">
        <f>'[11]2011. 1월'!D37</f>
        <v>57.5</v>
      </c>
      <c r="F9" s="5">
        <f>'[11]2011. 1월'!E37</f>
        <v>82</v>
      </c>
      <c r="G9" s="6">
        <f>'[11]2011. 1월'!F37</f>
        <v>20.256</v>
      </c>
      <c r="H9" s="6">
        <f>'[11]2011. 1월'!G37</f>
        <v>3.8879999999999999</v>
      </c>
      <c r="I9" s="4">
        <f>'[11]2011. 1월'!H37</f>
        <v>27500</v>
      </c>
      <c r="J9" s="4">
        <f>'[11]2011. 1월'!I37</f>
        <v>86</v>
      </c>
      <c r="K9" s="5">
        <f>'[11]2011. 1월'!J37</f>
        <v>5.5</v>
      </c>
      <c r="L9" s="5">
        <f>'[11]2011. 1월'!K37</f>
        <v>8</v>
      </c>
      <c r="M9" s="5">
        <f>'[11]2011. 1월'!L37</f>
        <v>8.6</v>
      </c>
      <c r="N9" s="6">
        <f>'[11]2011. 1월'!M37</f>
        <v>10.728</v>
      </c>
      <c r="O9" s="6">
        <f>'[11]2011. 1월'!N37</f>
        <v>1.3080000000000001</v>
      </c>
      <c r="P9" s="7" t="s">
        <v>61</v>
      </c>
    </row>
    <row r="10" spans="1:16" ht="18.75" customHeight="1">
      <c r="A10" s="22"/>
      <c r="B10" s="1" t="s">
        <v>15</v>
      </c>
      <c r="C10" s="4">
        <f>'[11]2011. 1월'!B36</f>
        <v>80</v>
      </c>
      <c r="D10" s="5">
        <f>'[11]2011. 1월'!C36</f>
        <v>29.9</v>
      </c>
      <c r="E10" s="5">
        <f>'[11]2011. 1월'!D36</f>
        <v>51</v>
      </c>
      <c r="F10" s="5">
        <f>'[11]2011. 1월'!E36</f>
        <v>68</v>
      </c>
      <c r="G10" s="6">
        <f>'[11]2011. 1월'!F36</f>
        <v>18.911999999999999</v>
      </c>
      <c r="H10" s="6">
        <f>'[11]2011. 1월'!G36</f>
        <v>1.782</v>
      </c>
      <c r="I10" s="4">
        <f>'[11]2011. 1월'!H36</f>
        <v>23000</v>
      </c>
      <c r="J10" s="4">
        <f>'[11]2011. 1월'!I36</f>
        <v>80</v>
      </c>
      <c r="K10" s="5">
        <f>'[11]2011. 1월'!J36</f>
        <v>4.5</v>
      </c>
      <c r="L10" s="5">
        <f>'[11]2011. 1월'!K36</f>
        <v>7.1</v>
      </c>
      <c r="M10" s="5">
        <f>'[11]2011. 1월'!L36</f>
        <v>4.8</v>
      </c>
      <c r="N10" s="6">
        <f>'[11]2011. 1월'!M36</f>
        <v>9.3119999999999994</v>
      </c>
      <c r="O10" s="6">
        <f>'[11]2011. 1월'!N36</f>
        <v>1.056</v>
      </c>
      <c r="P10" s="7" t="s">
        <v>61</v>
      </c>
    </row>
    <row r="11" spans="1:16" ht="18.75" customHeight="1">
      <c r="A11" s="22" t="s">
        <v>17</v>
      </c>
      <c r="B11" s="1" t="s">
        <v>13</v>
      </c>
      <c r="C11" s="4">
        <f>'[11]2011. 2월'!B38</f>
        <v>82</v>
      </c>
      <c r="D11" s="5">
        <f>'[11]2011. 2월'!C38</f>
        <v>46.7</v>
      </c>
      <c r="E11" s="5">
        <f>'[11]2011. 2월'!D38</f>
        <v>48</v>
      </c>
      <c r="F11" s="5">
        <f>'[11]2011. 2월'!E38</f>
        <v>86</v>
      </c>
      <c r="G11" s="6">
        <f>'[11]2011. 2월'!F38</f>
        <v>27.192000000000004</v>
      </c>
      <c r="H11" s="6">
        <f>'[11]2011. 2월'!G38</f>
        <v>3.948</v>
      </c>
      <c r="I11" s="4">
        <f>'[11]2011. 2월'!H38</f>
        <v>23000</v>
      </c>
      <c r="J11" s="4">
        <f>'[11]2011. 2월'!I38</f>
        <v>82</v>
      </c>
      <c r="K11" s="5">
        <f>'[11]2011. 2월'!J38</f>
        <v>4.25</v>
      </c>
      <c r="L11" s="5">
        <f>'[11]2011. 2월'!K38</f>
        <v>6.2249999999999996</v>
      </c>
      <c r="M11" s="5">
        <f>'[11]2011. 2월'!L38</f>
        <v>8.4499999999999993</v>
      </c>
      <c r="N11" s="6">
        <f>'[11]2011. 2월'!M38</f>
        <v>7.7460000000000004</v>
      </c>
      <c r="O11" s="6">
        <f>'[11]2011. 2월'!N38</f>
        <v>1.17</v>
      </c>
      <c r="P11" s="7" t="s">
        <v>61</v>
      </c>
    </row>
    <row r="12" spans="1:16" ht="18.75" customHeight="1">
      <c r="A12" s="22"/>
      <c r="B12" s="1" t="s">
        <v>14</v>
      </c>
      <c r="C12" s="4">
        <f>'[11]2011. 2월'!B37</f>
        <v>84</v>
      </c>
      <c r="D12" s="5">
        <f>'[11]2011. 2월'!C37</f>
        <v>61.8</v>
      </c>
      <c r="E12" s="5">
        <f>'[11]2011. 2월'!D37</f>
        <v>55.5</v>
      </c>
      <c r="F12" s="5">
        <f>'[11]2011. 2월'!E37</f>
        <v>92</v>
      </c>
      <c r="G12" s="6">
        <f>'[11]2011. 2월'!F37</f>
        <v>30.48</v>
      </c>
      <c r="H12" s="6">
        <f>'[11]2011. 2월'!G37</f>
        <v>4.6319999999999997</v>
      </c>
      <c r="I12" s="4">
        <f>'[11]2011. 2월'!H37</f>
        <v>23500</v>
      </c>
      <c r="J12" s="4">
        <f>'[11]2011. 2월'!I37</f>
        <v>84</v>
      </c>
      <c r="K12" s="5">
        <f>'[11]2011. 2월'!J37</f>
        <v>5</v>
      </c>
      <c r="L12" s="5">
        <f>'[11]2011. 2월'!K37</f>
        <v>8.4</v>
      </c>
      <c r="M12" s="5">
        <f>'[11]2011. 2월'!L37</f>
        <v>9.1999999999999993</v>
      </c>
      <c r="N12" s="6">
        <f>'[11]2011. 2월'!M37</f>
        <v>7.92</v>
      </c>
      <c r="O12" s="6">
        <f>'[11]2011. 2월'!N37</f>
        <v>1.3919999999999999</v>
      </c>
      <c r="P12" s="7" t="s">
        <v>61</v>
      </c>
    </row>
    <row r="13" spans="1:16" ht="18.75" customHeight="1">
      <c r="A13" s="22"/>
      <c r="B13" s="1" t="s">
        <v>15</v>
      </c>
      <c r="C13" s="4">
        <f>'[11]2011. 2월'!B36</f>
        <v>79</v>
      </c>
      <c r="D13" s="5">
        <f>'[11]2011. 2월'!C36</f>
        <v>24.2</v>
      </c>
      <c r="E13" s="5">
        <f>'[11]2011. 2월'!D36</f>
        <v>41.3</v>
      </c>
      <c r="F13" s="5">
        <f>'[11]2011. 2월'!E36</f>
        <v>80</v>
      </c>
      <c r="G13" s="6">
        <f>'[11]2011. 2월'!F36</f>
        <v>20.928000000000001</v>
      </c>
      <c r="H13" s="6">
        <f>'[11]2011. 2월'!G36</f>
        <v>3.6240000000000001</v>
      </c>
      <c r="I13" s="4">
        <f>'[11]2011. 2월'!H36</f>
        <v>22500</v>
      </c>
      <c r="J13" s="4">
        <f>'[11]2011. 2월'!I36</f>
        <v>79</v>
      </c>
      <c r="K13" s="5">
        <f>'[11]2011. 2월'!J36</f>
        <v>3.5</v>
      </c>
      <c r="L13" s="5">
        <f>'[11]2011. 2월'!K36</f>
        <v>5.3</v>
      </c>
      <c r="M13" s="5">
        <f>'[11]2011. 2월'!L36</f>
        <v>7.8</v>
      </c>
      <c r="N13" s="6">
        <f>'[11]2011. 2월'!M36</f>
        <v>7.5119999999999996</v>
      </c>
      <c r="O13" s="6">
        <f>'[11]2011. 2월'!N36</f>
        <v>0.96</v>
      </c>
      <c r="P13" s="7" t="s">
        <v>61</v>
      </c>
    </row>
    <row r="14" spans="1:16" ht="18.75" customHeight="1">
      <c r="A14" s="22" t="s">
        <v>18</v>
      </c>
      <c r="B14" s="1" t="s">
        <v>13</v>
      </c>
      <c r="C14" s="4">
        <f>'[11]2011. 3월'!B38</f>
        <v>76.599999999999994</v>
      </c>
      <c r="D14" s="5">
        <f>'[11]2011. 3월'!C38</f>
        <v>64.599999999999994</v>
      </c>
      <c r="E14" s="5">
        <f>'[11]2011. 3월'!D38</f>
        <v>53.5</v>
      </c>
      <c r="F14" s="5">
        <f>'[11]2011. 3월'!E38</f>
        <v>84.460000000000008</v>
      </c>
      <c r="G14" s="6">
        <f>'[11]2011. 3월'!F38</f>
        <v>27.182400000000001</v>
      </c>
      <c r="H14" s="6">
        <f>'[11]2011. 3월'!G38</f>
        <v>4.3008000000000006</v>
      </c>
      <c r="I14" s="4">
        <f>'[11]2011. 3월'!H38</f>
        <v>27000</v>
      </c>
      <c r="J14" s="4">
        <f>'[11]2011. 3월'!I38</f>
        <v>76.599999999999994</v>
      </c>
      <c r="K14" s="5">
        <f>'[11]2011. 3월'!J38</f>
        <v>5.3199999999999994</v>
      </c>
      <c r="L14" s="5">
        <f>'[11]2011. 3월'!K38</f>
        <v>8.18</v>
      </c>
      <c r="M14" s="5">
        <f>'[11]2011. 3월'!L38</f>
        <v>6.56</v>
      </c>
      <c r="N14" s="6">
        <f>'[11]2011. 3월'!M38</f>
        <v>8.1984000000000012</v>
      </c>
      <c r="O14" s="6">
        <f>'[11]2011. 3월'!N38</f>
        <v>1.3376000000000001</v>
      </c>
      <c r="P14" s="7" t="s">
        <v>61</v>
      </c>
    </row>
    <row r="15" spans="1:16" ht="18.75" customHeight="1">
      <c r="A15" s="22"/>
      <c r="B15" s="1" t="s">
        <v>14</v>
      </c>
      <c r="C15" s="4">
        <f>'[11]2011. 3월'!B37</f>
        <v>82</v>
      </c>
      <c r="D15" s="5">
        <f>'[11]2011. 3월'!C37</f>
        <v>68.2</v>
      </c>
      <c r="E15" s="5">
        <f>'[11]2011. 3월'!D37</f>
        <v>56.9</v>
      </c>
      <c r="F15" s="5">
        <f>'[11]2011. 3월'!E37</f>
        <v>98</v>
      </c>
      <c r="G15" s="6">
        <f>'[11]2011. 3월'!F37</f>
        <v>32.64</v>
      </c>
      <c r="H15" s="6">
        <f>'[11]2011. 3월'!G37</f>
        <v>4.8719999999999999</v>
      </c>
      <c r="I15" s="4">
        <f>'[11]2011. 3월'!H37</f>
        <v>35000</v>
      </c>
      <c r="J15" s="4">
        <f>'[11]2011. 3월'!I37</f>
        <v>82</v>
      </c>
      <c r="K15" s="5">
        <f>'[11]2011. 3월'!J37</f>
        <v>6.3</v>
      </c>
      <c r="L15" s="5">
        <f>'[11]2011. 3월'!K37</f>
        <v>9.6999999999999993</v>
      </c>
      <c r="M15" s="5">
        <f>'[11]2011. 3월'!L37</f>
        <v>7.4</v>
      </c>
      <c r="N15" s="6">
        <f>'[11]2011. 3월'!M37</f>
        <v>9.36</v>
      </c>
      <c r="O15" s="6">
        <f>'[11]2011. 3월'!N37</f>
        <v>1.6919999999999999</v>
      </c>
      <c r="P15" s="7" t="s">
        <v>61</v>
      </c>
    </row>
    <row r="16" spans="1:16" ht="18.75" customHeight="1">
      <c r="A16" s="22"/>
      <c r="B16" s="1" t="s">
        <v>15</v>
      </c>
      <c r="C16" s="4">
        <f>'[11]2011. 3월'!B36</f>
        <v>68</v>
      </c>
      <c r="D16" s="5">
        <f>'[11]2011. 3월'!C36</f>
        <v>61.4</v>
      </c>
      <c r="E16" s="5">
        <f>'[11]2011. 3월'!D36</f>
        <v>50.5</v>
      </c>
      <c r="F16" s="5">
        <f>'[11]2011. 3월'!E36</f>
        <v>73.3</v>
      </c>
      <c r="G16" s="6">
        <f>'[11]2011. 3월'!F36</f>
        <v>20.591999999999999</v>
      </c>
      <c r="H16" s="6">
        <f>'[11]2011. 3월'!G36</f>
        <v>3.7919999999999998</v>
      </c>
      <c r="I16" s="4">
        <f>'[11]2011. 3월'!H36</f>
        <v>21000</v>
      </c>
      <c r="J16" s="4">
        <f>'[11]2011. 3월'!I36</f>
        <v>68</v>
      </c>
      <c r="K16" s="5">
        <f>'[11]2011. 3월'!J36</f>
        <v>4.3</v>
      </c>
      <c r="L16" s="5">
        <f>'[11]2011. 3월'!K36</f>
        <v>7.2</v>
      </c>
      <c r="M16" s="5">
        <f>'[11]2011. 3월'!L36</f>
        <v>5.4</v>
      </c>
      <c r="N16" s="6">
        <f>'[11]2011. 3월'!M36</f>
        <v>7.1280000000000001</v>
      </c>
      <c r="O16" s="6">
        <f>'[11]2011. 3월'!N36</f>
        <v>1.056</v>
      </c>
      <c r="P16" s="7" t="s">
        <v>61</v>
      </c>
    </row>
    <row r="17" spans="1:16" ht="18.75" customHeight="1">
      <c r="A17" s="22" t="s">
        <v>19</v>
      </c>
      <c r="B17" s="1" t="s">
        <v>13</v>
      </c>
      <c r="C17" s="4">
        <f>'[11]2011. 4월'!B38</f>
        <v>55.75</v>
      </c>
      <c r="D17" s="5">
        <f>'[11]2011. 4월'!C38</f>
        <v>63.25</v>
      </c>
      <c r="E17" s="5">
        <f>'[11]2011. 4월'!D38</f>
        <v>51.625</v>
      </c>
      <c r="F17" s="5">
        <f>'[11]2011. 4월'!E38</f>
        <v>77.5</v>
      </c>
      <c r="G17" s="6">
        <f>'[11]2011. 4월'!F38</f>
        <v>26.306999999999995</v>
      </c>
      <c r="H17" s="6">
        <f>'[11]2011. 4월'!G38</f>
        <v>3.3420000000000001</v>
      </c>
      <c r="I17" s="4">
        <f>'[11]2011. 4월'!H38</f>
        <v>34000</v>
      </c>
      <c r="J17" s="4">
        <f>'[11]2011. 4월'!I38</f>
        <v>55.75</v>
      </c>
      <c r="K17" s="5">
        <f>'[11]2011. 4월'!J38</f>
        <v>2.4</v>
      </c>
      <c r="L17" s="5">
        <f>'[11]2011. 4월'!K38</f>
        <v>4.3999999999999995</v>
      </c>
      <c r="M17" s="5">
        <f>'[11]2011. 4월'!L38</f>
        <v>2.6750000000000003</v>
      </c>
      <c r="N17" s="6">
        <f>'[11]2011. 4월'!M38</f>
        <v>5.1790000000000003</v>
      </c>
      <c r="O17" s="6">
        <f>'[11]2011. 4월'!N38</f>
        <v>0.55874999999999997</v>
      </c>
      <c r="P17" s="7" t="s">
        <v>61</v>
      </c>
    </row>
    <row r="18" spans="1:16" ht="18.75" customHeight="1">
      <c r="A18" s="22"/>
      <c r="B18" s="1" t="s">
        <v>14</v>
      </c>
      <c r="C18" s="4">
        <f>'[11]2011. 4월'!B37</f>
        <v>67</v>
      </c>
      <c r="D18" s="5">
        <f>'[11]2011. 4월'!C37</f>
        <v>66.5</v>
      </c>
      <c r="E18" s="5">
        <f>'[11]2011. 4월'!D37</f>
        <v>55.1</v>
      </c>
      <c r="F18" s="5">
        <f>'[11]2011. 4월'!E37</f>
        <v>83</v>
      </c>
      <c r="G18" s="6">
        <f>'[11]2011. 4월'!F37</f>
        <v>28.38</v>
      </c>
      <c r="H18" s="6">
        <f>'[11]2011. 4월'!G37</f>
        <v>3.6720000000000002</v>
      </c>
      <c r="I18" s="4">
        <f>'[11]2011. 4월'!H37</f>
        <v>35500</v>
      </c>
      <c r="J18" s="4">
        <f>'[11]2011. 4월'!I37</f>
        <v>67</v>
      </c>
      <c r="K18" s="5">
        <f>'[11]2011. 4월'!J37</f>
        <v>3</v>
      </c>
      <c r="L18" s="5">
        <f>'[11]2011. 4월'!K37</f>
        <v>5.6</v>
      </c>
      <c r="M18" s="5">
        <f>'[11]2011. 4월'!L37</f>
        <v>4</v>
      </c>
      <c r="N18" s="6">
        <f>'[11]2011. 4월'!M37</f>
        <v>7.968</v>
      </c>
      <c r="O18" s="6">
        <f>'[11]2011. 4월'!N37</f>
        <v>0.72799999999999998</v>
      </c>
      <c r="P18" s="7" t="s">
        <v>61</v>
      </c>
    </row>
    <row r="19" spans="1:16" ht="18.75" customHeight="1">
      <c r="A19" s="22"/>
      <c r="B19" s="1" t="s">
        <v>15</v>
      </c>
      <c r="C19" s="4">
        <f>'[11]2011. 4월'!B36</f>
        <v>50</v>
      </c>
      <c r="D19" s="5">
        <f>'[11]2011. 4월'!C36</f>
        <v>60</v>
      </c>
      <c r="E19" s="5">
        <f>'[11]2011. 4월'!D36</f>
        <v>48</v>
      </c>
      <c r="F19" s="5">
        <f>'[11]2011. 4월'!E36</f>
        <v>70</v>
      </c>
      <c r="G19" s="6">
        <f>'[11]2011. 4월'!F36</f>
        <v>23.088000000000001</v>
      </c>
      <c r="H19" s="6">
        <f>'[11]2011. 4월'!G36</f>
        <v>3.1920000000000002</v>
      </c>
      <c r="I19" s="4">
        <f>'[11]2011. 4월'!H36</f>
        <v>32000</v>
      </c>
      <c r="J19" s="4">
        <f>'[11]2011. 4월'!I36</f>
        <v>50</v>
      </c>
      <c r="K19" s="5">
        <f>'[11]2011. 4월'!J36</f>
        <v>2</v>
      </c>
      <c r="L19" s="5">
        <f>'[11]2011. 4월'!K36</f>
        <v>3.4</v>
      </c>
      <c r="M19" s="5">
        <f>'[11]2011. 4월'!L36</f>
        <v>1.8</v>
      </c>
      <c r="N19" s="6">
        <f>'[11]2011. 4월'!M36</f>
        <v>3.1440000000000001</v>
      </c>
      <c r="O19" s="6">
        <f>'[11]2011. 4월'!N36</f>
        <v>0.437</v>
      </c>
      <c r="P19" s="7" t="s">
        <v>61</v>
      </c>
    </row>
    <row r="20" spans="1:16" ht="18.75" customHeight="1">
      <c r="A20" s="22" t="s">
        <v>20</v>
      </c>
      <c r="B20" s="1" t="s">
        <v>13</v>
      </c>
      <c r="C20" s="4">
        <f>'[11]2011. 5월'!B38</f>
        <v>60</v>
      </c>
      <c r="D20" s="5">
        <f>'[11]2011. 5월'!C38</f>
        <v>102.22499999999999</v>
      </c>
      <c r="E20" s="5">
        <f>'[11]2011. 5월'!D38</f>
        <v>84.674999999999997</v>
      </c>
      <c r="F20" s="5">
        <f>'[11]2011. 5월'!E38</f>
        <v>93.775000000000006</v>
      </c>
      <c r="G20" s="6">
        <f>'[11]2011. 5월'!F38</f>
        <v>27.79</v>
      </c>
      <c r="H20" s="6">
        <f>'[11]2011. 5월'!G38</f>
        <v>3.4060000000000001</v>
      </c>
      <c r="I20" s="4">
        <f>'[11]2011. 5월'!H38</f>
        <v>28000</v>
      </c>
      <c r="J20" s="4">
        <f>'[11]2011. 5월'!I38</f>
        <v>60</v>
      </c>
      <c r="K20" s="5">
        <f>'[11]2011. 5월'!J38</f>
        <v>2.0999999999999996</v>
      </c>
      <c r="L20" s="5">
        <f>'[11]2011. 5월'!K38</f>
        <v>3.7</v>
      </c>
      <c r="M20" s="5">
        <f>'[11]2011. 5월'!L38</f>
        <v>1.4000000000000001</v>
      </c>
      <c r="N20" s="6">
        <f>'[11]2011. 5월'!M38</f>
        <v>4.08</v>
      </c>
      <c r="O20" s="6">
        <f>'[11]2011. 5월'!N38</f>
        <v>0.41125</v>
      </c>
      <c r="P20" s="7" t="s">
        <v>61</v>
      </c>
    </row>
    <row r="21" spans="1:16" ht="18.75" customHeight="1">
      <c r="A21" s="22"/>
      <c r="B21" s="1" t="s">
        <v>14</v>
      </c>
      <c r="C21" s="4">
        <f>'[11]2011. 5월'!B37</f>
        <v>66</v>
      </c>
      <c r="D21" s="5">
        <f>'[11]2011. 5월'!C37</f>
        <v>109.5</v>
      </c>
      <c r="E21" s="5">
        <f>'[11]2011. 5월'!D37</f>
        <v>90.2</v>
      </c>
      <c r="F21" s="5">
        <f>'[11]2011. 5월'!E37</f>
        <v>118</v>
      </c>
      <c r="G21" s="6">
        <f>'[11]2011. 5월'!F37</f>
        <v>30.4</v>
      </c>
      <c r="H21" s="6">
        <f>'[11]2011. 5월'!G37</f>
        <v>4.1280000000000001</v>
      </c>
      <c r="I21" s="4">
        <f>'[11]2011. 5월'!H37</f>
        <v>30000</v>
      </c>
      <c r="J21" s="4">
        <f>'[11]2011. 5월'!I37</f>
        <v>66</v>
      </c>
      <c r="K21" s="5">
        <f>'[11]2011. 5월'!J37</f>
        <v>2.2999999999999998</v>
      </c>
      <c r="L21" s="5">
        <f>'[11]2011. 5월'!K37</f>
        <v>4.2</v>
      </c>
      <c r="M21" s="5">
        <f>'[11]2011. 5월'!L37</f>
        <v>1.8</v>
      </c>
      <c r="N21" s="6">
        <f>'[11]2011. 5월'!M37</f>
        <v>4.9320000000000004</v>
      </c>
      <c r="O21" s="6">
        <f>'[11]2011. 5월'!N37</f>
        <v>0.48499999999999999</v>
      </c>
      <c r="P21" s="7" t="s">
        <v>61</v>
      </c>
    </row>
    <row r="22" spans="1:16" ht="18.75" customHeight="1">
      <c r="A22" s="22"/>
      <c r="B22" s="1" t="s">
        <v>15</v>
      </c>
      <c r="C22" s="4">
        <f>'[11]2011. 5월'!B36</f>
        <v>56</v>
      </c>
      <c r="D22" s="5">
        <f>'[11]2011. 5월'!C36</f>
        <v>95.1</v>
      </c>
      <c r="E22" s="5">
        <f>'[11]2011. 5월'!D36</f>
        <v>79.7</v>
      </c>
      <c r="F22" s="5">
        <f>'[11]2011. 5월'!E36</f>
        <v>80</v>
      </c>
      <c r="G22" s="6">
        <f>'[11]2011. 5월'!F36</f>
        <v>24.96</v>
      </c>
      <c r="H22" s="6">
        <f>'[11]2011. 5월'!G36</f>
        <v>2.976</v>
      </c>
      <c r="I22" s="4">
        <f>'[11]2011. 5월'!H36</f>
        <v>25000</v>
      </c>
      <c r="J22" s="4">
        <f>'[11]2011. 5월'!I36</f>
        <v>56</v>
      </c>
      <c r="K22" s="5">
        <f>'[11]2011. 5월'!J36</f>
        <v>1.9</v>
      </c>
      <c r="L22" s="5">
        <f>'[11]2011. 5월'!K36</f>
        <v>3</v>
      </c>
      <c r="M22" s="5">
        <f>'[11]2011. 5월'!L36</f>
        <v>1.2</v>
      </c>
      <c r="N22" s="6">
        <f>'[11]2011. 5월'!M36</f>
        <v>3.1440000000000001</v>
      </c>
      <c r="O22" s="6">
        <f>'[11]2011. 5월'!N36</f>
        <v>0.29599999999999999</v>
      </c>
      <c r="P22" s="7" t="s">
        <v>61</v>
      </c>
    </row>
    <row r="23" spans="1:16" ht="18.75" customHeight="1">
      <c r="A23" s="22" t="s">
        <v>21</v>
      </c>
      <c r="B23" s="1" t="s">
        <v>13</v>
      </c>
      <c r="C23" s="4">
        <f>'[11]2011. 6월'!B38</f>
        <v>73.8</v>
      </c>
      <c r="D23" s="5">
        <f>'[11]2011. 6월'!C38</f>
        <v>110.6</v>
      </c>
      <c r="E23" s="5">
        <f>'[11]2011. 6월'!D38</f>
        <v>89.059999999999988</v>
      </c>
      <c r="F23" s="5">
        <f>'[11]2011. 6월'!E38</f>
        <v>89.38</v>
      </c>
      <c r="G23" s="6">
        <f>'[11]2011. 6월'!F38</f>
        <v>26.4176</v>
      </c>
      <c r="H23" s="6">
        <f>'[11]2011. 6월'!G38</f>
        <v>3.7296</v>
      </c>
      <c r="I23" s="4">
        <f>'[11]2011. 6월'!H38</f>
        <v>25000</v>
      </c>
      <c r="J23" s="4">
        <f>'[11]2011. 6월'!I38</f>
        <v>73.8</v>
      </c>
      <c r="K23" s="5">
        <f>'[11]2011. 6월'!J38</f>
        <v>3.2</v>
      </c>
      <c r="L23" s="5">
        <f>'[11]2011. 6월'!K38</f>
        <v>5.7799999999999994</v>
      </c>
      <c r="M23" s="5">
        <f>'[11]2011. 6월'!L38</f>
        <v>4.2</v>
      </c>
      <c r="N23" s="6">
        <f>'[11]2011. 6월'!M38</f>
        <v>7.7855999999999996</v>
      </c>
      <c r="O23" s="6">
        <f>'[11]2011. 6월'!N38</f>
        <v>0.91600000000000004</v>
      </c>
      <c r="P23" s="7" t="s">
        <v>61</v>
      </c>
    </row>
    <row r="24" spans="1:16" ht="18.75" customHeight="1">
      <c r="A24" s="22"/>
      <c r="B24" s="1" t="s">
        <v>14</v>
      </c>
      <c r="C24" s="4">
        <f>'[11]2011. 6월'!B37</f>
        <v>86</v>
      </c>
      <c r="D24" s="5">
        <f>'[11]2011. 6월'!C37</f>
        <v>142.19999999999999</v>
      </c>
      <c r="E24" s="5">
        <f>'[11]2011. 6월'!D37</f>
        <v>102.5</v>
      </c>
      <c r="F24" s="5">
        <f>'[11]2011. 6월'!E37</f>
        <v>105.9</v>
      </c>
      <c r="G24" s="6">
        <f>'[11]2011. 6월'!F37</f>
        <v>31.68</v>
      </c>
      <c r="H24" s="6">
        <f>'[11]2011. 6월'!G37</f>
        <v>4.5599999999999996</v>
      </c>
      <c r="I24" s="4">
        <f>'[11]2011. 6월'!H37</f>
        <v>27500</v>
      </c>
      <c r="J24" s="4">
        <f>'[11]2011. 6월'!I37</f>
        <v>86</v>
      </c>
      <c r="K24" s="5">
        <f>'[11]2011. 6월'!J37</f>
        <v>3.9</v>
      </c>
      <c r="L24" s="5">
        <f>'[11]2011. 6월'!K37</f>
        <v>6.9</v>
      </c>
      <c r="M24" s="5">
        <f>'[11]2011. 6월'!L37</f>
        <v>5.4</v>
      </c>
      <c r="N24" s="6">
        <f>'[11]2011. 6월'!M37</f>
        <v>9.1199999999999992</v>
      </c>
      <c r="O24" s="6">
        <f>'[11]2011. 6월'!N37</f>
        <v>1.224</v>
      </c>
      <c r="P24" s="7" t="s">
        <v>61</v>
      </c>
    </row>
    <row r="25" spans="1:16" ht="18.75" customHeight="1">
      <c r="A25" s="22"/>
      <c r="B25" s="1" t="s">
        <v>15</v>
      </c>
      <c r="C25" s="4">
        <f>'[11]2011. 6월'!B36</f>
        <v>68</v>
      </c>
      <c r="D25" s="5">
        <f>'[11]2011. 6월'!C36</f>
        <v>66.599999999999994</v>
      </c>
      <c r="E25" s="5">
        <f>'[11]2011. 6월'!D36</f>
        <v>54.2</v>
      </c>
      <c r="F25" s="5">
        <f>'[11]2011. 6월'!E36</f>
        <v>59</v>
      </c>
      <c r="G25" s="6">
        <f>'[11]2011. 6월'!F36</f>
        <v>11.327999999999999</v>
      </c>
      <c r="H25" s="6">
        <f>'[11]2011. 6월'!G36</f>
        <v>2.16</v>
      </c>
      <c r="I25" s="4">
        <f>'[11]2011. 6월'!H36</f>
        <v>23000</v>
      </c>
      <c r="J25" s="4">
        <f>'[11]2011. 6월'!I36</f>
        <v>68</v>
      </c>
      <c r="K25" s="5">
        <f>'[11]2011. 6월'!J36</f>
        <v>2</v>
      </c>
      <c r="L25" s="5">
        <f>'[11]2011. 6월'!K36</f>
        <v>4.3</v>
      </c>
      <c r="M25" s="5">
        <f>'[11]2011. 6월'!L36</f>
        <v>2.4</v>
      </c>
      <c r="N25" s="6">
        <f>'[11]2011. 6월'!M36</f>
        <v>4.7759999999999998</v>
      </c>
      <c r="O25" s="6">
        <f>'[11]2011. 6월'!N36</f>
        <v>0.72</v>
      </c>
      <c r="P25" s="7" t="s">
        <v>61</v>
      </c>
    </row>
    <row r="26" spans="1:16" ht="18.75" customHeight="1">
      <c r="A26" s="22" t="s">
        <v>22</v>
      </c>
      <c r="B26" s="1" t="s">
        <v>13</v>
      </c>
      <c r="C26" s="4">
        <f>'[11]2011. 7월'!B38</f>
        <v>74.5</v>
      </c>
      <c r="D26" s="5">
        <f>'[11]2011. 7월'!C38</f>
        <v>87.4</v>
      </c>
      <c r="E26" s="5">
        <f>'[11]2011. 7월'!D38</f>
        <v>71.900000000000006</v>
      </c>
      <c r="F26" s="5">
        <f>'[11]2011. 7월'!E38</f>
        <v>77.25</v>
      </c>
      <c r="G26" s="6">
        <f>'[11]2011. 7월'!F38</f>
        <v>21.037500000000001</v>
      </c>
      <c r="H26" s="6">
        <f>'[11]2011. 7월'!G38</f>
        <v>2.9020999999999999</v>
      </c>
      <c r="I26" s="4">
        <f>'[11]2011. 7월'!H38</f>
        <v>24000</v>
      </c>
      <c r="J26" s="4">
        <f>'[11]2011. 7월'!I38</f>
        <v>74.5</v>
      </c>
      <c r="K26" s="5">
        <f>'[11]2011. 7월'!J38</f>
        <v>3.2250000000000001</v>
      </c>
      <c r="L26" s="5">
        <f>'[11]2011. 7월'!K38</f>
        <v>5.55</v>
      </c>
      <c r="M26" s="5">
        <f>'[11]2011. 7월'!L38</f>
        <v>4.4499999999999993</v>
      </c>
      <c r="N26" s="6">
        <f>'[11]2011. 7월'!M38</f>
        <v>9.3059999999999992</v>
      </c>
      <c r="O26" s="6">
        <f>'[11]2011. 7월'!N38</f>
        <v>0.85375000000000001</v>
      </c>
      <c r="P26" s="7" t="s">
        <v>61</v>
      </c>
    </row>
    <row r="27" spans="1:16" ht="18.75" customHeight="1">
      <c r="A27" s="22"/>
      <c r="B27" s="1" t="s">
        <v>14</v>
      </c>
      <c r="C27" s="4">
        <f>'[11]2011. 7월'!B37</f>
        <v>84</v>
      </c>
      <c r="D27" s="5">
        <f>'[11]2011. 7월'!C37</f>
        <v>110.1</v>
      </c>
      <c r="E27" s="5">
        <f>'[11]2011. 7월'!D37</f>
        <v>90.2</v>
      </c>
      <c r="F27" s="5">
        <f>'[11]2011. 7월'!E37</f>
        <v>90</v>
      </c>
      <c r="G27" s="6">
        <f>'[11]2011. 7월'!F37</f>
        <v>29.28</v>
      </c>
      <c r="H27" s="6">
        <f>'[11]2011. 7월'!G37</f>
        <v>3.6484000000000001</v>
      </c>
      <c r="I27" s="4">
        <f>'[11]2011. 7월'!H37</f>
        <v>25000</v>
      </c>
      <c r="J27" s="4">
        <f>'[11]2011. 7월'!I37</f>
        <v>84</v>
      </c>
      <c r="K27" s="5">
        <f>'[11]2011. 7월'!J37</f>
        <v>3.6</v>
      </c>
      <c r="L27" s="5">
        <f>'[11]2011. 7월'!K37</f>
        <v>6.2</v>
      </c>
      <c r="M27" s="5">
        <f>'[11]2011. 7월'!L37</f>
        <v>6.6</v>
      </c>
      <c r="N27" s="6">
        <f>'[11]2011. 7월'!M37</f>
        <v>10.007999999999999</v>
      </c>
      <c r="O27" s="6">
        <f>'[11]2011. 7월'!N37</f>
        <v>0.93600000000000005</v>
      </c>
      <c r="P27" s="7" t="s">
        <v>61</v>
      </c>
    </row>
    <row r="28" spans="1:16" ht="18.75" customHeight="1">
      <c r="A28" s="22"/>
      <c r="B28" s="1" t="s">
        <v>15</v>
      </c>
      <c r="C28" s="4">
        <f>'[11]2011. 7월'!B36</f>
        <v>64</v>
      </c>
      <c r="D28" s="5">
        <f>'[11]2011. 7월'!C36</f>
        <v>73.099999999999994</v>
      </c>
      <c r="E28" s="5">
        <f>'[11]2011. 7월'!D36</f>
        <v>60.2</v>
      </c>
      <c r="F28" s="5">
        <f>'[11]2011. 7월'!E36</f>
        <v>61</v>
      </c>
      <c r="G28" s="6">
        <f>'[11]2011. 7월'!F36</f>
        <v>15.51</v>
      </c>
      <c r="H28" s="6">
        <f>'[11]2011. 7월'!G36</f>
        <v>2.2799999999999998</v>
      </c>
      <c r="I28" s="4">
        <f>'[11]2011. 7월'!H36</f>
        <v>22500</v>
      </c>
      <c r="J28" s="4">
        <f>'[11]2011. 7월'!I36</f>
        <v>64</v>
      </c>
      <c r="K28" s="5">
        <f>'[11]2011. 7월'!J36</f>
        <v>3</v>
      </c>
      <c r="L28" s="5">
        <f>'[11]2011. 7월'!K36</f>
        <v>5.0999999999999996</v>
      </c>
      <c r="M28" s="5">
        <f>'[11]2011. 7월'!L36</f>
        <v>3.2</v>
      </c>
      <c r="N28" s="6">
        <f>'[11]2011. 7월'!M36</f>
        <v>8.952</v>
      </c>
      <c r="O28" s="6">
        <f>'[11]2011. 7월'!N36</f>
        <v>0.76800000000000002</v>
      </c>
      <c r="P28" s="7" t="s">
        <v>61</v>
      </c>
    </row>
    <row r="29" spans="1:16" ht="18.75" customHeight="1">
      <c r="A29" s="22" t="s">
        <v>23</v>
      </c>
      <c r="B29" s="1" t="s">
        <v>13</v>
      </c>
      <c r="C29" s="4">
        <f>'[11]2011. 8월'!B38</f>
        <v>70</v>
      </c>
      <c r="D29" s="5">
        <f>'[11]2011. 8월'!C38</f>
        <v>107.22</v>
      </c>
      <c r="E29" s="5">
        <f>'[11]2011. 8월'!D38</f>
        <v>89.539999999999992</v>
      </c>
      <c r="F29" s="5">
        <f>'[11]2011. 8월'!E38</f>
        <v>89.56</v>
      </c>
      <c r="G29" s="6">
        <f>'[11]2011. 8월'!F38</f>
        <v>29.592000000000002</v>
      </c>
      <c r="H29" s="6">
        <f>'[11]2011. 8월'!G38</f>
        <v>3.7007999999999996</v>
      </c>
      <c r="I29" s="4">
        <f>'[11]2011. 8월'!H38</f>
        <v>26000</v>
      </c>
      <c r="J29" s="4">
        <f>'[11]2011. 8월'!I38</f>
        <v>70</v>
      </c>
      <c r="K29" s="5">
        <f>'[11]2011. 8월'!J38</f>
        <v>3.7399999999999998</v>
      </c>
      <c r="L29" s="5">
        <f>'[11]2011. 8월'!K38</f>
        <v>6.4799999999999995</v>
      </c>
      <c r="M29" s="5">
        <f>'[11]2011. 8월'!L38</f>
        <v>4.12</v>
      </c>
      <c r="N29" s="6">
        <f>'[11]2011. 8월'!M38</f>
        <v>9.115199999999998</v>
      </c>
      <c r="O29" s="6">
        <f>'[11]2011. 8월'!N38</f>
        <v>0.74259999999999993</v>
      </c>
      <c r="P29" s="7" t="str">
        <f>'[11]2011. 8월'!O38</f>
        <v>&lt;30</v>
      </c>
    </row>
    <row r="30" spans="1:16" ht="18.75" customHeight="1">
      <c r="A30" s="22"/>
      <c r="B30" s="1" t="s">
        <v>14</v>
      </c>
      <c r="C30" s="4">
        <f>'[11]2011. 8월'!B37</f>
        <v>75</v>
      </c>
      <c r="D30" s="5">
        <f>'[11]2011. 8월'!C37</f>
        <v>110.1</v>
      </c>
      <c r="E30" s="5">
        <f>'[11]2011. 8월'!D37</f>
        <v>91.5</v>
      </c>
      <c r="F30" s="5">
        <f>'[11]2011. 8월'!E37</f>
        <v>98</v>
      </c>
      <c r="G30" s="6">
        <f>'[11]2011. 8월'!F37</f>
        <v>31.92</v>
      </c>
      <c r="H30" s="6">
        <f>'[11]2011. 8월'!G37</f>
        <v>3.8879999999999999</v>
      </c>
      <c r="I30" s="4">
        <f>'[11]2011. 8월'!H37</f>
        <v>28500</v>
      </c>
      <c r="J30" s="4">
        <f>'[11]2011. 8월'!I37</f>
        <v>75</v>
      </c>
      <c r="K30" s="5">
        <f>'[11]2011. 8월'!J37</f>
        <v>4.3</v>
      </c>
      <c r="L30" s="5">
        <f>'[11]2011. 8월'!K37</f>
        <v>7.4</v>
      </c>
      <c r="M30" s="5">
        <f>'[11]2011. 8월'!L37</f>
        <v>5</v>
      </c>
      <c r="N30" s="6">
        <f>'[11]2011. 8월'!M37</f>
        <v>9.2639999999999993</v>
      </c>
      <c r="O30" s="6">
        <f>'[11]2011. 8월'!N37</f>
        <v>0.81599999999999995</v>
      </c>
      <c r="P30" s="7" t="str">
        <f>'[11]2011. 8월'!O37</f>
        <v>&lt;30</v>
      </c>
    </row>
    <row r="31" spans="1:16" ht="18.75" customHeight="1">
      <c r="A31" s="22"/>
      <c r="B31" s="1" t="s">
        <v>15</v>
      </c>
      <c r="C31" s="4">
        <f>'[11]2011. 8월'!B36</f>
        <v>66</v>
      </c>
      <c r="D31" s="5">
        <f>'[11]2011. 8월'!C36</f>
        <v>102</v>
      </c>
      <c r="E31" s="5">
        <f>'[11]2011. 8월'!D36</f>
        <v>85.6</v>
      </c>
      <c r="F31" s="5">
        <f>'[11]2011. 8월'!E36</f>
        <v>86</v>
      </c>
      <c r="G31" s="6">
        <f>'[11]2011. 8월'!F36</f>
        <v>26.46</v>
      </c>
      <c r="H31" s="6">
        <f>'[11]2011. 8월'!G36</f>
        <v>3.3839999999999999</v>
      </c>
      <c r="I31" s="4">
        <f>'[11]2011. 8월'!H36</f>
        <v>21000</v>
      </c>
      <c r="J31" s="4">
        <f>'[11]2011. 8월'!I36</f>
        <v>66</v>
      </c>
      <c r="K31" s="5">
        <f>'[11]2011. 8월'!J36</f>
        <v>3.1</v>
      </c>
      <c r="L31" s="5">
        <f>'[11]2011. 8월'!K36</f>
        <v>5.5</v>
      </c>
      <c r="M31" s="5">
        <f>'[11]2011. 8월'!L36</f>
        <v>3.4</v>
      </c>
      <c r="N31" s="6">
        <f>'[11]2011. 8월'!M36</f>
        <v>8.8320000000000007</v>
      </c>
      <c r="O31" s="6">
        <f>'[11]2011. 8월'!N36</f>
        <v>0.61</v>
      </c>
      <c r="P31" s="7" t="str">
        <f>'[11]2011. 8월'!O36</f>
        <v>&lt;30</v>
      </c>
    </row>
    <row r="32" spans="1:16" ht="18.75" customHeight="1">
      <c r="A32" s="22" t="s">
        <v>24</v>
      </c>
      <c r="B32" s="1" t="s">
        <v>13</v>
      </c>
      <c r="C32" s="4">
        <f>'[11]2011. 9월'!B37</f>
        <v>75</v>
      </c>
      <c r="D32" s="5">
        <f>'[11]2011. 9월'!C37</f>
        <v>103.875</v>
      </c>
      <c r="E32" s="5">
        <f>'[11]2011. 9월'!D37</f>
        <v>86.35</v>
      </c>
      <c r="F32" s="5">
        <f>'[11]2011. 9월'!E37</f>
        <v>89.75</v>
      </c>
      <c r="G32" s="6">
        <f>'[11]2011. 9월'!F37</f>
        <v>30.164999999999999</v>
      </c>
      <c r="H32" s="6">
        <f>'[11]2011. 9월'!G37</f>
        <v>2.952</v>
      </c>
      <c r="I32" s="4">
        <f>'[11]2011. 9월'!H37</f>
        <v>28000</v>
      </c>
      <c r="J32" s="4">
        <f>'[11]2011. 9월'!I37</f>
        <v>75</v>
      </c>
      <c r="K32" s="5">
        <f>'[11]2011. 9월'!J37</f>
        <v>4.05</v>
      </c>
      <c r="L32" s="5">
        <f>'[11]2011. 9월'!K37</f>
        <v>6.95</v>
      </c>
      <c r="M32" s="5">
        <f>'[11]2011. 9월'!L37</f>
        <v>4.0750000000000002</v>
      </c>
      <c r="N32" s="6">
        <f>'[11]2011. 9월'!M37</f>
        <v>8.85</v>
      </c>
      <c r="O32" s="6">
        <f>'[11]2011. 9월'!N37</f>
        <v>0.87224999999999997</v>
      </c>
      <c r="P32" s="7" t="str">
        <f>'[11]2011. 9월'!O37</f>
        <v>&lt;30</v>
      </c>
    </row>
    <row r="33" spans="1:16" ht="18.75" customHeight="1">
      <c r="A33" s="22"/>
      <c r="B33" s="1" t="s">
        <v>14</v>
      </c>
      <c r="C33" s="4">
        <f>'[11]2011. 9월'!B36</f>
        <v>82</v>
      </c>
      <c r="D33" s="5">
        <f>'[11]2011. 9월'!C36</f>
        <v>107.7</v>
      </c>
      <c r="E33" s="5">
        <f>'[11]2011. 9월'!D36</f>
        <v>90.2</v>
      </c>
      <c r="F33" s="5">
        <f>'[11]2011. 9월'!E36</f>
        <v>98</v>
      </c>
      <c r="G33" s="6">
        <f>'[11]2011. 9월'!F36</f>
        <v>31.56</v>
      </c>
      <c r="H33" s="6">
        <f>'[11]2011. 9월'!G36</f>
        <v>3.96</v>
      </c>
      <c r="I33" s="4">
        <f>'[11]2011. 9월'!H36</f>
        <v>28000</v>
      </c>
      <c r="J33" s="4">
        <f>'[11]2011. 9월'!I36</f>
        <v>82</v>
      </c>
      <c r="K33" s="5">
        <f>'[11]2011. 9월'!J36</f>
        <v>4.5</v>
      </c>
      <c r="L33" s="5">
        <f>'[11]2011. 9월'!K36</f>
        <v>7.7</v>
      </c>
      <c r="M33" s="5">
        <f>'[11]2011. 9월'!L36</f>
        <v>4.5999999999999996</v>
      </c>
      <c r="N33" s="6">
        <f>'[11]2011. 9월'!M36</f>
        <v>9.1440000000000001</v>
      </c>
      <c r="O33" s="6">
        <f>'[11]2011. 9월'!N36</f>
        <v>0.98899999999999999</v>
      </c>
      <c r="P33" s="7" t="str">
        <f>'[11]2011. 9월'!O36</f>
        <v>&lt;30</v>
      </c>
    </row>
    <row r="34" spans="1:16" ht="18.75" customHeight="1">
      <c r="A34" s="22"/>
      <c r="B34" s="1" t="s">
        <v>15</v>
      </c>
      <c r="C34" s="4">
        <f>'[11]2011. 9월'!B35</f>
        <v>69</v>
      </c>
      <c r="D34" s="5">
        <f>'[11]2011. 9월'!C35</f>
        <v>96.6</v>
      </c>
      <c r="E34" s="5">
        <f>'[11]2011. 9월'!D35</f>
        <v>80</v>
      </c>
      <c r="F34" s="5">
        <f>'[11]2011. 9월'!E35</f>
        <v>84</v>
      </c>
      <c r="G34" s="6">
        <f>'[11]2011. 9월'!F35</f>
        <v>29.16</v>
      </c>
      <c r="H34" s="6">
        <f>'[11]2011. 9월'!G35</f>
        <v>0.38400000000000001</v>
      </c>
      <c r="I34" s="4">
        <f>'[11]2011. 9월'!H35</f>
        <v>27000</v>
      </c>
      <c r="J34" s="4">
        <f>'[11]2011. 9월'!I35</f>
        <v>69</v>
      </c>
      <c r="K34" s="5">
        <f>'[11]2011. 9월'!J35</f>
        <v>3.7</v>
      </c>
      <c r="L34" s="5">
        <f>'[11]2011. 9월'!K35</f>
        <v>6.3</v>
      </c>
      <c r="M34" s="5">
        <f>'[11]2011. 9월'!L35</f>
        <v>3.4</v>
      </c>
      <c r="N34" s="6">
        <f>'[11]2011. 9월'!M35</f>
        <v>8.3040000000000003</v>
      </c>
      <c r="O34" s="6">
        <f>'[11]2011. 9월'!N35</f>
        <v>0.73599999999999999</v>
      </c>
      <c r="P34" s="7" t="str">
        <f>'[11]2011. 9월'!O35</f>
        <v>&lt;30</v>
      </c>
    </row>
    <row r="35" spans="1:16" ht="18.75" customHeight="1">
      <c r="A35" s="22" t="s">
        <v>25</v>
      </c>
      <c r="B35" s="1" t="s">
        <v>13</v>
      </c>
      <c r="C35" s="4">
        <f>'[11]2011. 10월'!B38</f>
        <v>98.5</v>
      </c>
      <c r="D35" s="5">
        <f>'[11]2011. 10월'!C38</f>
        <v>104.1</v>
      </c>
      <c r="E35" s="5">
        <f>'[11]2011. 10월'!D38</f>
        <v>85.9</v>
      </c>
      <c r="F35" s="5">
        <f>'[11]2011. 10월'!E38</f>
        <v>99.1</v>
      </c>
      <c r="G35" s="6">
        <f>'[11]2011. 10월'!F38</f>
        <v>29.594999999999999</v>
      </c>
      <c r="H35" s="6">
        <f>'[11]2011. 10월'!G38</f>
        <v>3.54</v>
      </c>
      <c r="I35" s="4">
        <f>'[11]2011. 10월'!H38</f>
        <v>28000</v>
      </c>
      <c r="J35" s="4">
        <f>'[11]2011. 10월'!I38</f>
        <v>98.5</v>
      </c>
      <c r="K35" s="5">
        <f>'[11]2011. 10월'!J38</f>
        <v>3.6999999999999997</v>
      </c>
      <c r="L35" s="5">
        <f>'[11]2011. 10월'!K38</f>
        <v>6.4</v>
      </c>
      <c r="M35" s="5">
        <f>'[11]2011. 10월'!L38</f>
        <v>4.3</v>
      </c>
      <c r="N35" s="6">
        <f>'[11]2011. 10월'!M38</f>
        <v>8.9160000000000004</v>
      </c>
      <c r="O35" s="6">
        <f>'[11]2011. 10월'!N38</f>
        <v>0.79800000000000004</v>
      </c>
      <c r="P35" s="7" t="str">
        <f>'[11]2011. 10월'!O38</f>
        <v>&lt;30</v>
      </c>
    </row>
    <row r="36" spans="1:16" ht="18.75" customHeight="1">
      <c r="A36" s="22"/>
      <c r="B36" s="1" t="s">
        <v>14</v>
      </c>
      <c r="C36" s="4">
        <f>'[11]2011. 10월'!B37</f>
        <v>106</v>
      </c>
      <c r="D36" s="5">
        <f>'[11]2011. 10월'!C37</f>
        <v>110.1</v>
      </c>
      <c r="E36" s="5">
        <f>'[11]2011. 10월'!D37</f>
        <v>90.2</v>
      </c>
      <c r="F36" s="5">
        <f>'[11]2011. 10월'!E37</f>
        <v>118</v>
      </c>
      <c r="G36" s="6">
        <f>'[11]2011. 10월'!F37</f>
        <v>30.3</v>
      </c>
      <c r="H36" s="6">
        <f>'[11]2011. 10월'!G37</f>
        <v>3.8639999999999999</v>
      </c>
      <c r="I36" s="4">
        <f>'[11]2011. 10월'!H37</f>
        <v>29500</v>
      </c>
      <c r="J36" s="4">
        <f>'[11]2011. 10월'!I37</f>
        <v>106</v>
      </c>
      <c r="K36" s="5">
        <f>'[11]2011. 10월'!J37</f>
        <v>4.0999999999999996</v>
      </c>
      <c r="L36" s="5">
        <f>'[11]2011. 10월'!K37</f>
        <v>7.1</v>
      </c>
      <c r="M36" s="5">
        <f>'[11]2011. 10월'!L37</f>
        <v>4.8</v>
      </c>
      <c r="N36" s="6">
        <f>'[11]2011. 10월'!M37</f>
        <v>9.4320000000000004</v>
      </c>
      <c r="O36" s="6">
        <f>'[11]2011. 10월'!N37</f>
        <v>0.88800000000000001</v>
      </c>
      <c r="P36" s="7" t="str">
        <f>'[11]2011. 10월'!O37</f>
        <v>&lt;30</v>
      </c>
    </row>
    <row r="37" spans="1:16" ht="18.75" customHeight="1">
      <c r="A37" s="22"/>
      <c r="B37" s="1" t="s">
        <v>15</v>
      </c>
      <c r="C37" s="4">
        <f>'[11]2011. 10월'!B36</f>
        <v>91</v>
      </c>
      <c r="D37" s="5">
        <f>'[11]2011. 10월'!C36</f>
        <v>97.2</v>
      </c>
      <c r="E37" s="5">
        <f>'[11]2011. 10월'!D36</f>
        <v>80.599999999999994</v>
      </c>
      <c r="F37" s="5">
        <f>'[11]2011. 10월'!E36</f>
        <v>85</v>
      </c>
      <c r="G37" s="6">
        <f>'[11]2011. 10월'!F36</f>
        <v>28.14</v>
      </c>
      <c r="H37" s="6">
        <f>'[11]2011. 10월'!G36</f>
        <v>3.048</v>
      </c>
      <c r="I37" s="4">
        <f>'[11]2011. 10월'!H36</f>
        <v>28000</v>
      </c>
      <c r="J37" s="4">
        <f>'[11]2011. 10월'!I36</f>
        <v>91</v>
      </c>
      <c r="K37" s="5">
        <f>'[11]2011. 10월'!J36</f>
        <v>3.3</v>
      </c>
      <c r="L37" s="5">
        <f>'[11]2011. 10월'!K36</f>
        <v>5.7</v>
      </c>
      <c r="M37" s="5">
        <f>'[11]2011. 10월'!L36</f>
        <v>4</v>
      </c>
      <c r="N37" s="6">
        <f>'[11]2011. 10월'!M36</f>
        <v>8.3759999999999994</v>
      </c>
      <c r="O37" s="6">
        <f>'[11]2011. 10월'!N36</f>
        <v>0.72799999999999998</v>
      </c>
      <c r="P37" s="7" t="str">
        <f>'[11]2011. 10월'!O36</f>
        <v>&lt;30</v>
      </c>
    </row>
    <row r="38" spans="1:16" ht="18.75" customHeight="1">
      <c r="A38" s="22" t="s">
        <v>26</v>
      </c>
      <c r="B38" s="1" t="s">
        <v>13</v>
      </c>
      <c r="C38" s="4">
        <f>'[11]2011. 11월'!B38</f>
        <v>109.6</v>
      </c>
      <c r="D38" s="5">
        <f>'[11]2011. 11월'!C38</f>
        <v>101.52000000000001</v>
      </c>
      <c r="E38" s="5">
        <f>'[11]2011. 11월'!D38</f>
        <v>83.96</v>
      </c>
      <c r="F38" s="5">
        <f>'[11]2011. 11월'!E38</f>
        <v>92.62</v>
      </c>
      <c r="G38" s="6">
        <f>'[11]2011. 11월'!F38</f>
        <v>28.943999999999999</v>
      </c>
      <c r="H38" s="6">
        <f>'[11]2011. 11월'!G38</f>
        <v>3.3840000000000003</v>
      </c>
      <c r="I38" s="4">
        <f>'[11]2011. 11월'!H38</f>
        <v>26000</v>
      </c>
      <c r="J38" s="4">
        <f>'[11]2011. 11월'!I38</f>
        <v>109</v>
      </c>
      <c r="K38" s="5">
        <f>'[11]2011. 11월'!J38</f>
        <v>4.1199999999999992</v>
      </c>
      <c r="L38" s="5">
        <f>'[11]2011. 11월'!K38</f>
        <v>7.08</v>
      </c>
      <c r="M38" s="5">
        <f>'[11]2011. 11월'!L38</f>
        <v>5.54</v>
      </c>
      <c r="N38" s="6">
        <f>'[11]2011. 11월'!M38</f>
        <v>9.3792000000000009</v>
      </c>
      <c r="O38" s="6">
        <f>'[11]2011. 11월'!N38</f>
        <v>0.60120000000000007</v>
      </c>
      <c r="P38" s="7" t="str">
        <f>'[11]2011. 11월'!O38</f>
        <v>&lt;30</v>
      </c>
    </row>
    <row r="39" spans="1:16" ht="18.75" customHeight="1">
      <c r="A39" s="22"/>
      <c r="B39" s="1" t="s">
        <v>14</v>
      </c>
      <c r="C39" s="4">
        <f>'[11]2011. 11월'!B37</f>
        <v>113</v>
      </c>
      <c r="D39" s="5">
        <f>'[11]2011. 11월'!C37</f>
        <v>108.6</v>
      </c>
      <c r="E39" s="5">
        <f>'[11]2011. 11월'!D37</f>
        <v>90.2</v>
      </c>
      <c r="F39" s="5">
        <f>'[11]2011. 11월'!E37</f>
        <v>100</v>
      </c>
      <c r="G39" s="6">
        <f>'[11]2011. 11월'!F37</f>
        <v>31.12</v>
      </c>
      <c r="H39" s="6">
        <f>'[11]2011. 11월'!G37</f>
        <v>3.7440000000000002</v>
      </c>
      <c r="I39" s="4">
        <f>'[11]2011. 11월'!H37</f>
        <v>28000</v>
      </c>
      <c r="J39" s="4">
        <f>'[11]2011. 11월'!I37</f>
        <v>113</v>
      </c>
      <c r="K39" s="5">
        <f>'[11]2011. 11월'!J37</f>
        <v>4.2</v>
      </c>
      <c r="L39" s="5">
        <f>'[11]2011. 11월'!K37</f>
        <v>7.3</v>
      </c>
      <c r="M39" s="5">
        <f>'[11]2011. 11월'!L37</f>
        <v>6.2</v>
      </c>
      <c r="N39" s="6">
        <f>'[11]2011. 11월'!M37</f>
        <v>9.6240000000000006</v>
      </c>
      <c r="O39" s="6">
        <f>'[11]2011. 11월'!N37</f>
        <v>0.72</v>
      </c>
      <c r="P39" s="7" t="str">
        <f>'[11]2011. 11월'!O37</f>
        <v>&lt;30</v>
      </c>
    </row>
    <row r="40" spans="1:16" ht="18.75" customHeight="1">
      <c r="A40" s="22"/>
      <c r="B40" s="1" t="s">
        <v>15</v>
      </c>
      <c r="C40" s="4">
        <f>'[11]2011. 11월'!B36</f>
        <v>106</v>
      </c>
      <c r="D40" s="5">
        <f>'[11]2011. 11월'!C36</f>
        <v>94.8</v>
      </c>
      <c r="E40" s="5">
        <f>'[11]2011. 11월'!D36</f>
        <v>78</v>
      </c>
      <c r="F40" s="5">
        <f>'[11]2011. 11월'!E36</f>
        <v>86</v>
      </c>
      <c r="G40" s="6">
        <f>'[11]2011. 11월'!F36</f>
        <v>26.34</v>
      </c>
      <c r="H40" s="6">
        <f>'[11]2011. 11월'!G36</f>
        <v>2.9039999999999999</v>
      </c>
      <c r="I40" s="4">
        <f>'[11]2011. 11월'!H36</f>
        <v>23000</v>
      </c>
      <c r="J40" s="4">
        <f>'[11]2011. 11월'!I36</f>
        <v>103</v>
      </c>
      <c r="K40" s="5">
        <f>'[11]2011. 11월'!J36</f>
        <v>4.0999999999999996</v>
      </c>
      <c r="L40" s="5">
        <f>'[11]2011. 11월'!K36</f>
        <v>7</v>
      </c>
      <c r="M40" s="5">
        <f>'[11]2011. 11월'!L36</f>
        <v>4.8</v>
      </c>
      <c r="N40" s="6">
        <f>'[11]2011. 11월'!M36</f>
        <v>9.1199999999999992</v>
      </c>
      <c r="O40" s="6">
        <f>'[11]2011. 11월'!N36</f>
        <v>0.52200000000000002</v>
      </c>
      <c r="P40" s="7" t="str">
        <f>'[11]2011. 11월'!O36</f>
        <v>&lt;30</v>
      </c>
    </row>
    <row r="41" spans="1:16" ht="18.75" customHeight="1">
      <c r="A41" s="22" t="s">
        <v>27</v>
      </c>
      <c r="B41" s="1" t="s">
        <v>13</v>
      </c>
      <c r="C41" s="4">
        <f>'[11]2011. 12월'!B38</f>
        <v>96.25</v>
      </c>
      <c r="D41" s="5">
        <f>'[11]2011. 12월'!C38</f>
        <v>99.674999999999997</v>
      </c>
      <c r="E41" s="5">
        <f>'[11]2011. 12월'!D38</f>
        <v>83.25</v>
      </c>
      <c r="F41" s="5">
        <f>'[11]2011. 12월'!E38</f>
        <v>92</v>
      </c>
      <c r="G41" s="6">
        <f>'[11]2011. 12월'!F38</f>
        <v>26.674999999999997</v>
      </c>
      <c r="H41" s="6">
        <f>'[11]2011. 12월'!G38</f>
        <v>3.12</v>
      </c>
      <c r="I41" s="4">
        <f>'[11]2011. 12월'!H38</f>
        <v>24000</v>
      </c>
      <c r="J41" s="4">
        <f>'[11]2011. 12월'!I38</f>
        <v>96.25</v>
      </c>
      <c r="K41" s="5">
        <f>'[11]2011. 12월'!J38</f>
        <v>3.6749999999999998</v>
      </c>
      <c r="L41" s="5">
        <f>'[11]2011. 12월'!K38</f>
        <v>6.375</v>
      </c>
      <c r="M41" s="5">
        <f>'[11]2011. 12월'!L38</f>
        <v>5.55</v>
      </c>
      <c r="N41" s="6">
        <f>'[11]2011. 12월'!M38</f>
        <v>7.6080000000000005</v>
      </c>
      <c r="O41" s="6">
        <f>'[11]2011. 12월'!N38</f>
        <v>0.54225000000000001</v>
      </c>
      <c r="P41" s="7" t="str">
        <f>'[11]2011. 12월'!O38</f>
        <v>&lt;30</v>
      </c>
    </row>
    <row r="42" spans="1:16" ht="18.75" customHeight="1">
      <c r="A42" s="22"/>
      <c r="B42" s="1" t="s">
        <v>14</v>
      </c>
      <c r="C42" s="4">
        <f>'[11]2011. 12월'!B37</f>
        <v>105</v>
      </c>
      <c r="D42" s="5">
        <f>'[11]2011. 12월'!C37</f>
        <v>108.6</v>
      </c>
      <c r="E42" s="5">
        <f>'[11]2011. 12월'!D37</f>
        <v>90.2</v>
      </c>
      <c r="F42" s="5">
        <f>'[11]2011. 12월'!E37</f>
        <v>104.2</v>
      </c>
      <c r="G42" s="6">
        <f>'[11]2011. 12월'!F37</f>
        <v>30.72</v>
      </c>
      <c r="H42" s="6">
        <f>'[11]2011. 12월'!G37</f>
        <v>3.36</v>
      </c>
      <c r="I42" s="4">
        <f>'[11]2011. 12월'!H37</f>
        <v>24500</v>
      </c>
      <c r="J42" s="4">
        <f>'[11]2011. 12월'!I37</f>
        <v>105</v>
      </c>
      <c r="K42" s="5">
        <f>'[11]2011. 12월'!J37</f>
        <v>4</v>
      </c>
      <c r="L42" s="5">
        <f>'[11]2011. 12월'!K37</f>
        <v>6.9</v>
      </c>
      <c r="M42" s="5">
        <f>'[11]2011. 12월'!L37</f>
        <v>5.8</v>
      </c>
      <c r="N42" s="6">
        <f>'[11]2011. 12월'!M37</f>
        <v>8.952</v>
      </c>
      <c r="O42" s="6">
        <f>'[11]2011. 12월'!N37</f>
        <v>0.60499999999999998</v>
      </c>
      <c r="P42" s="7" t="str">
        <f>'[11]2011. 12월'!O37</f>
        <v>&lt;30</v>
      </c>
    </row>
    <row r="43" spans="1:16" ht="18.75" customHeight="1" thickBot="1">
      <c r="A43" s="23"/>
      <c r="B43" s="8" t="s">
        <v>15</v>
      </c>
      <c r="C43" s="9">
        <f>'[11]2011. 12월'!B36</f>
        <v>89</v>
      </c>
      <c r="D43" s="10">
        <f>'[11]2011. 12월'!C36</f>
        <v>86.8</v>
      </c>
      <c r="E43" s="10">
        <f>'[11]2011. 12월'!D36</f>
        <v>72</v>
      </c>
      <c r="F43" s="10">
        <f>'[11]2011. 12월'!E36</f>
        <v>81.5</v>
      </c>
      <c r="G43" s="11">
        <f>'[11]2011. 12월'!F36</f>
        <v>23.04</v>
      </c>
      <c r="H43" s="11">
        <f>'[11]2011. 12월'!G36</f>
        <v>2.952</v>
      </c>
      <c r="I43" s="9">
        <f>'[11]2011. 12월'!H36</f>
        <v>23000</v>
      </c>
      <c r="J43" s="9">
        <f>'[11]2011. 12월'!I36</f>
        <v>89</v>
      </c>
      <c r="K43" s="10">
        <f>'[11]2011. 12월'!J36</f>
        <v>3.3</v>
      </c>
      <c r="L43" s="10">
        <f>'[11]2011. 12월'!K36</f>
        <v>5.8</v>
      </c>
      <c r="M43" s="10">
        <f>'[11]2011. 12월'!L36</f>
        <v>5.2</v>
      </c>
      <c r="N43" s="11">
        <f>'[11]2011. 12월'!M36</f>
        <v>6.3360000000000003</v>
      </c>
      <c r="O43" s="11">
        <f>'[11]2011. 12월'!N36</f>
        <v>0.44600000000000001</v>
      </c>
      <c r="P43" s="12" t="str">
        <f>'[11]2011. 12월'!O36</f>
        <v>&lt;30</v>
      </c>
    </row>
  </sheetData>
  <mergeCells count="21">
    <mergeCell ref="A1:J1"/>
    <mergeCell ref="A2:D2"/>
    <mergeCell ref="A3:A4"/>
    <mergeCell ref="B3:B4"/>
    <mergeCell ref="C3:C4"/>
    <mergeCell ref="D3:I3"/>
    <mergeCell ref="J3:J4"/>
    <mergeCell ref="A38:A40"/>
    <mergeCell ref="A41:A43"/>
    <mergeCell ref="A20:A22"/>
    <mergeCell ref="A23:A25"/>
    <mergeCell ref="A26:A28"/>
    <mergeCell ref="A29:A31"/>
    <mergeCell ref="A32:A34"/>
    <mergeCell ref="A35:A37"/>
    <mergeCell ref="A14:A16"/>
    <mergeCell ref="A17:A19"/>
    <mergeCell ref="K3:P3"/>
    <mergeCell ref="A5:A7"/>
    <mergeCell ref="A8:A10"/>
    <mergeCell ref="A11:A13"/>
  </mergeCells>
  <phoneticPr fontId="2" type="noConversion"/>
  <pageMargins left="0.31496062992125984" right="0.26" top="0.74803149606299213" bottom="0.74803149606299213" header="0.31496062992125984" footer="0.31496062992125984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43"/>
  <sheetViews>
    <sheetView view="pageBreakPreview" topLeftCell="A9" zoomScaleNormal="100" workbookViewId="0">
      <selection activeCell="R27" sqref="R27"/>
    </sheetView>
  </sheetViews>
  <sheetFormatPr defaultRowHeight="16.5"/>
  <cols>
    <col min="1" max="16" width="6.625" customWidth="1"/>
  </cols>
  <sheetData>
    <row r="1" spans="1:16" ht="42" customHeight="1">
      <c r="A1" s="24" t="s">
        <v>31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  <c r="M1" s="13"/>
      <c r="N1" s="13"/>
      <c r="O1" s="13"/>
      <c r="P1" s="13"/>
    </row>
    <row r="2" spans="1:16" ht="18.75" customHeight="1" thickBot="1">
      <c r="A2" s="30" t="s">
        <v>65</v>
      </c>
      <c r="B2" s="31"/>
      <c r="C2" s="31"/>
      <c r="D2" s="3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8.75" customHeight="1">
      <c r="A3" s="26" t="s">
        <v>32</v>
      </c>
      <c r="B3" s="20" t="s">
        <v>33</v>
      </c>
      <c r="C3" s="28" t="s">
        <v>66</v>
      </c>
      <c r="D3" s="20" t="s">
        <v>34</v>
      </c>
      <c r="E3" s="20"/>
      <c r="F3" s="20"/>
      <c r="G3" s="20"/>
      <c r="H3" s="20"/>
      <c r="I3" s="20"/>
      <c r="J3" s="28" t="s">
        <v>35</v>
      </c>
      <c r="K3" s="20" t="s">
        <v>36</v>
      </c>
      <c r="L3" s="20"/>
      <c r="M3" s="20"/>
      <c r="N3" s="20"/>
      <c r="O3" s="20"/>
      <c r="P3" s="21"/>
    </row>
    <row r="4" spans="1:16" ht="33.75">
      <c r="A4" s="22"/>
      <c r="B4" s="27"/>
      <c r="C4" s="27"/>
      <c r="D4" s="1" t="s">
        <v>37</v>
      </c>
      <c r="E4" s="1" t="s">
        <v>38</v>
      </c>
      <c r="F4" s="1" t="s">
        <v>39</v>
      </c>
      <c r="G4" s="1" t="s">
        <v>40</v>
      </c>
      <c r="H4" s="1" t="s">
        <v>41</v>
      </c>
      <c r="I4" s="2" t="s">
        <v>42</v>
      </c>
      <c r="J4" s="29"/>
      <c r="K4" s="1" t="s">
        <v>37</v>
      </c>
      <c r="L4" s="1" t="s">
        <v>38</v>
      </c>
      <c r="M4" s="1" t="s">
        <v>39</v>
      </c>
      <c r="N4" s="1" t="s">
        <v>40</v>
      </c>
      <c r="O4" s="1" t="s">
        <v>41</v>
      </c>
      <c r="P4" s="3" t="s">
        <v>42</v>
      </c>
    </row>
    <row r="5" spans="1:16" ht="18.75" customHeight="1">
      <c r="A5" s="22" t="s">
        <v>43</v>
      </c>
      <c r="B5" s="1" t="s">
        <v>44</v>
      </c>
      <c r="C5" s="4">
        <f>[12]총괄!B19</f>
        <v>92.308333333333337</v>
      </c>
      <c r="D5" s="5">
        <f>[12]총괄!C19</f>
        <v>106.93666666666667</v>
      </c>
      <c r="E5" s="5">
        <f>[12]총괄!D19</f>
        <v>71.486666666666665</v>
      </c>
      <c r="F5" s="5">
        <f>[12]총괄!E19</f>
        <v>76.738749999999996</v>
      </c>
      <c r="G5" s="6">
        <f>[12]총괄!F19</f>
        <v>29.372333333333334</v>
      </c>
      <c r="H5" s="6">
        <f>[12]총괄!G19</f>
        <v>3.3129166666666667</v>
      </c>
      <c r="I5" s="4">
        <f>[12]총괄!H19</f>
        <v>18000</v>
      </c>
      <c r="J5" s="4">
        <f>[12]총괄!I19</f>
        <v>92.308333333333337</v>
      </c>
      <c r="K5" s="5">
        <f>[12]총괄!J19</f>
        <v>3.7491666666666661</v>
      </c>
      <c r="L5" s="5">
        <f>[12]총괄!K19</f>
        <v>6.1645833333333329</v>
      </c>
      <c r="M5" s="5">
        <f>[12]총괄!L19</f>
        <v>4.6987500000000013</v>
      </c>
      <c r="N5" s="6">
        <f>[12]총괄!M19</f>
        <v>9.0931166666666652</v>
      </c>
      <c r="O5" s="6">
        <f>[12]총괄!N19</f>
        <v>0.83229583333333335</v>
      </c>
      <c r="P5" s="7" t="s">
        <v>67</v>
      </c>
    </row>
    <row r="6" spans="1:16" ht="18.75" customHeight="1">
      <c r="A6" s="22"/>
      <c r="B6" s="1" t="s">
        <v>45</v>
      </c>
      <c r="C6" s="4">
        <f>[12]총괄!B18</f>
        <v>107.6</v>
      </c>
      <c r="D6" s="5">
        <f>[12]총괄!C18</f>
        <v>320.2</v>
      </c>
      <c r="E6" s="5">
        <f>[12]총괄!D18</f>
        <v>90.02000000000001</v>
      </c>
      <c r="F6" s="5">
        <f>[12]총괄!E18</f>
        <v>92.3</v>
      </c>
      <c r="G6" s="6">
        <f>[12]총괄!F18</f>
        <v>35.640000000000008</v>
      </c>
      <c r="H6" s="6">
        <f>[12]총괄!G18</f>
        <v>4.0139999999999993</v>
      </c>
      <c r="I6" s="4">
        <f>[12]총괄!H18</f>
        <v>26000</v>
      </c>
      <c r="J6" s="4">
        <f>[12]총괄!I18</f>
        <v>107.6</v>
      </c>
      <c r="K6" s="5">
        <f>[12]총괄!J18</f>
        <v>6.4</v>
      </c>
      <c r="L6" s="5">
        <f>[12]총괄!K18</f>
        <v>8.625</v>
      </c>
      <c r="M6" s="5">
        <f>[12]총괄!L18</f>
        <v>8.3000000000000007</v>
      </c>
      <c r="N6" s="6">
        <f>[12]총괄!M18</f>
        <v>17.099999999999998</v>
      </c>
      <c r="O6" s="6">
        <f>[12]총괄!N18</f>
        <v>1.4168000000000001</v>
      </c>
      <c r="P6" s="7" t="s">
        <v>67</v>
      </c>
    </row>
    <row r="7" spans="1:16" ht="18.75" customHeight="1">
      <c r="A7" s="22"/>
      <c r="B7" s="1" t="s">
        <v>46</v>
      </c>
      <c r="C7" s="4">
        <f>[12]총괄!B17</f>
        <v>73.75</v>
      </c>
      <c r="D7" s="5">
        <f>[12]총괄!C17</f>
        <v>55.95</v>
      </c>
      <c r="E7" s="5">
        <f>[12]총괄!D17</f>
        <v>42.75</v>
      </c>
      <c r="F7" s="5">
        <f>[12]총괄!E17</f>
        <v>55.25</v>
      </c>
      <c r="G7" s="6">
        <f>[12]총괄!F17</f>
        <v>24.452000000000002</v>
      </c>
      <c r="H7" s="6">
        <f>[12]총괄!G17</f>
        <v>2.847</v>
      </c>
      <c r="I7" s="4">
        <f>[12]총괄!H17</f>
        <v>13000</v>
      </c>
      <c r="J7" s="4">
        <f>[12]총괄!I17</f>
        <v>73.75</v>
      </c>
      <c r="K7" s="5">
        <f>[12]총괄!J17</f>
        <v>2.25</v>
      </c>
      <c r="L7" s="5">
        <f>[12]총괄!K17</f>
        <v>3.8499999999999996</v>
      </c>
      <c r="M7" s="5">
        <f>[12]총괄!L17</f>
        <v>0.65000000000000013</v>
      </c>
      <c r="N7" s="6">
        <f>[12]총괄!M17</f>
        <v>4.8929999999999998</v>
      </c>
      <c r="O7" s="6">
        <f>[12]총괄!N17</f>
        <v>0.39700000000000002</v>
      </c>
      <c r="P7" s="7" t="s">
        <v>67</v>
      </c>
    </row>
    <row r="8" spans="1:16" ht="18.75" customHeight="1">
      <c r="A8" s="22" t="s">
        <v>47</v>
      </c>
      <c r="B8" s="1" t="s">
        <v>44</v>
      </c>
      <c r="C8" s="4">
        <f>'[12]2011. 1월'!B38</f>
        <v>73.75</v>
      </c>
      <c r="D8" s="5">
        <f>'[12]2011. 1월'!C38</f>
        <v>87.574999999999989</v>
      </c>
      <c r="E8" s="5">
        <f>'[12]2011. 1월'!D38</f>
        <v>59.4</v>
      </c>
      <c r="F8" s="5">
        <f>'[12]2011. 1월'!E38</f>
        <v>55.25</v>
      </c>
      <c r="G8" s="6">
        <f>'[12]2011. 1월'!F38</f>
        <v>35.640000000000008</v>
      </c>
      <c r="H8" s="6">
        <f>'[12]2011. 1월'!G38</f>
        <v>3.8519999999999999</v>
      </c>
      <c r="I8" s="4">
        <f>'[12]2011. 1월'!H38</f>
        <v>13000</v>
      </c>
      <c r="J8" s="4">
        <f>'[12]2011. 1월'!I38</f>
        <v>73.75</v>
      </c>
      <c r="K8" s="5">
        <f>'[12]2011. 1월'!J38</f>
        <v>6.4</v>
      </c>
      <c r="L8" s="5">
        <f>'[12]2011. 1월'!K38</f>
        <v>8.625</v>
      </c>
      <c r="M8" s="5">
        <f>'[12]2011. 1월'!L38</f>
        <v>5.9</v>
      </c>
      <c r="N8" s="6">
        <f>'[12]2011. 1월'!M38</f>
        <v>12.084</v>
      </c>
      <c r="O8" s="6">
        <f>'[12]2011. 1월'!N38</f>
        <v>1.2750000000000001</v>
      </c>
      <c r="P8" s="7" t="s">
        <v>67</v>
      </c>
    </row>
    <row r="9" spans="1:16" ht="18.75" customHeight="1">
      <c r="A9" s="22"/>
      <c r="B9" s="1" t="s">
        <v>45</v>
      </c>
      <c r="C9" s="4">
        <f>'[12]2011. 1월'!B37</f>
        <v>80</v>
      </c>
      <c r="D9" s="5">
        <f>'[12]2011. 1월'!C37</f>
        <v>95.8</v>
      </c>
      <c r="E9" s="5">
        <f>'[12]2011. 1월'!D37</f>
        <v>75</v>
      </c>
      <c r="F9" s="5">
        <f>'[12]2011. 1월'!E37</f>
        <v>65</v>
      </c>
      <c r="G9" s="6">
        <f>'[12]2011. 1월'!F37</f>
        <v>37.200000000000003</v>
      </c>
      <c r="H9" s="6">
        <f>'[12]2011. 1월'!G37</f>
        <v>4.1520000000000001</v>
      </c>
      <c r="I9" s="4">
        <f>'[12]2011. 1월'!H37</f>
        <v>14000</v>
      </c>
      <c r="J9" s="4">
        <f>'[12]2011. 1월'!I37</f>
        <v>80</v>
      </c>
      <c r="K9" s="5">
        <f>'[12]2011. 1월'!J37</f>
        <v>7.1</v>
      </c>
      <c r="L9" s="5">
        <f>'[12]2011. 1월'!K37</f>
        <v>10.6</v>
      </c>
      <c r="M9" s="5">
        <f>'[12]2011. 1월'!L37</f>
        <v>8.3000000000000007</v>
      </c>
      <c r="N9" s="6">
        <f>'[12]2011. 1월'!M37</f>
        <v>15.407999999999999</v>
      </c>
      <c r="O9" s="6">
        <f>'[12]2011. 1월'!N37</f>
        <v>1.8360000000000001</v>
      </c>
      <c r="P9" s="7" t="s">
        <v>67</v>
      </c>
    </row>
    <row r="10" spans="1:16" ht="18.75" customHeight="1">
      <c r="A10" s="22"/>
      <c r="B10" s="1" t="s">
        <v>46</v>
      </c>
      <c r="C10" s="4">
        <f>'[12]2011. 1월'!B36</f>
        <v>68</v>
      </c>
      <c r="D10" s="5">
        <f>'[12]2011. 1월'!C36</f>
        <v>72.900000000000006</v>
      </c>
      <c r="E10" s="5">
        <f>'[12]2011. 1월'!D36</f>
        <v>49.5</v>
      </c>
      <c r="F10" s="5">
        <f>'[12]2011. 1월'!E36</f>
        <v>44</v>
      </c>
      <c r="G10" s="6">
        <f>'[12]2011. 1월'!F36</f>
        <v>34.32</v>
      </c>
      <c r="H10" s="6">
        <f>'[12]2011. 1월'!G36</f>
        <v>3.24</v>
      </c>
      <c r="I10" s="4">
        <f>'[12]2011. 1월'!H36</f>
        <v>12000</v>
      </c>
      <c r="J10" s="4">
        <f>'[12]2011. 1월'!I36</f>
        <v>68</v>
      </c>
      <c r="K10" s="5">
        <f>'[12]2011. 1월'!J36</f>
        <v>5.8</v>
      </c>
      <c r="L10" s="5">
        <f>'[12]2011. 1월'!K36</f>
        <v>6.5</v>
      </c>
      <c r="M10" s="5">
        <f>'[12]2011. 1월'!L36</f>
        <v>3.8</v>
      </c>
      <c r="N10" s="6">
        <f>'[12]2011. 1월'!M36</f>
        <v>10.44</v>
      </c>
      <c r="O10" s="6">
        <f>'[12]2011. 1월'!N36</f>
        <v>1.056</v>
      </c>
      <c r="P10" s="7" t="s">
        <v>67</v>
      </c>
    </row>
    <row r="11" spans="1:16" ht="18.75" customHeight="1">
      <c r="A11" s="22" t="s">
        <v>48</v>
      </c>
      <c r="B11" s="1" t="s">
        <v>44</v>
      </c>
      <c r="C11" s="4">
        <f>'[12]2011. 2월'!B38</f>
        <v>88.5</v>
      </c>
      <c r="D11" s="5">
        <f>'[12]2011. 2월'!C38</f>
        <v>55.95</v>
      </c>
      <c r="E11" s="5">
        <f>'[12]2011. 2월'!D38</f>
        <v>42.75</v>
      </c>
      <c r="F11" s="5">
        <f>'[12]2011. 2월'!E38</f>
        <v>61</v>
      </c>
      <c r="G11" s="6">
        <f>'[12]2011. 2월'!F38</f>
        <v>32.550000000000004</v>
      </c>
      <c r="H11" s="6">
        <f>'[12]2011. 2월'!G38</f>
        <v>4.0139999999999993</v>
      </c>
      <c r="I11" s="4">
        <f>'[12]2011. 2월'!H38</f>
        <v>14000</v>
      </c>
      <c r="J11" s="4">
        <f>'[12]2011. 2월'!I38</f>
        <v>88.5</v>
      </c>
      <c r="K11" s="5">
        <f>'[12]2011. 2월'!J38</f>
        <v>3.8249999999999997</v>
      </c>
      <c r="L11" s="5">
        <f>'[12]2011. 2월'!K38</f>
        <v>5.7750000000000004</v>
      </c>
      <c r="M11" s="5">
        <f>'[12]2011. 2월'!L38</f>
        <v>8.3000000000000007</v>
      </c>
      <c r="N11" s="6">
        <f>'[12]2011. 2월'!M38</f>
        <v>17.099999999999998</v>
      </c>
      <c r="O11" s="6">
        <f>'[12]2011. 2월'!N38</f>
        <v>1.2689999999999999</v>
      </c>
      <c r="P11" s="7" t="s">
        <v>67</v>
      </c>
    </row>
    <row r="12" spans="1:16" ht="18.75" customHeight="1">
      <c r="A12" s="22"/>
      <c r="B12" s="1" t="s">
        <v>45</v>
      </c>
      <c r="C12" s="4">
        <f>'[12]2011. 2월'!B37</f>
        <v>91</v>
      </c>
      <c r="D12" s="5">
        <f>'[12]2011. 2월'!C37</f>
        <v>69.599999999999994</v>
      </c>
      <c r="E12" s="5">
        <f>'[12]2011. 2월'!D37</f>
        <v>43.7</v>
      </c>
      <c r="F12" s="5">
        <f>'[12]2011. 2월'!E37</f>
        <v>64</v>
      </c>
      <c r="G12" s="6">
        <f>'[12]2011. 2월'!F37</f>
        <v>36.6</v>
      </c>
      <c r="H12" s="6">
        <f>'[12]2011. 2월'!G37</f>
        <v>4.1040000000000001</v>
      </c>
      <c r="I12" s="4">
        <f>'[12]2011. 2월'!H37</f>
        <v>15000</v>
      </c>
      <c r="J12" s="4">
        <f>'[12]2011. 2월'!I37</f>
        <v>91</v>
      </c>
      <c r="K12" s="5">
        <f>'[12]2011. 2월'!J37</f>
        <v>5</v>
      </c>
      <c r="L12" s="5">
        <f>'[12]2011. 2월'!K37</f>
        <v>6.2</v>
      </c>
      <c r="M12" s="5">
        <f>'[12]2011. 2월'!L37</f>
        <v>9.6</v>
      </c>
      <c r="N12" s="6">
        <f>'[12]2011. 2월'!M37</f>
        <v>18.239999999999998</v>
      </c>
      <c r="O12" s="6">
        <f>'[12]2011. 2월'!N37</f>
        <v>1.704</v>
      </c>
      <c r="P12" s="7" t="s">
        <v>67</v>
      </c>
    </row>
    <row r="13" spans="1:16" ht="18.75" customHeight="1">
      <c r="A13" s="22"/>
      <c r="B13" s="1" t="s">
        <v>46</v>
      </c>
      <c r="C13" s="4">
        <f>'[12]2011. 2월'!B36</f>
        <v>84</v>
      </c>
      <c r="D13" s="5">
        <f>'[12]2011. 2월'!C36</f>
        <v>51</v>
      </c>
      <c r="E13" s="5">
        <f>'[12]2011. 2월'!D36</f>
        <v>41.6</v>
      </c>
      <c r="F13" s="5">
        <f>'[12]2011. 2월'!E36</f>
        <v>59</v>
      </c>
      <c r="G13" s="6">
        <f>'[12]2011. 2월'!F36</f>
        <v>29.52</v>
      </c>
      <c r="H13" s="6">
        <f>'[12]2011. 2월'!G36</f>
        <v>3.8639999999999999</v>
      </c>
      <c r="I13" s="4">
        <f>'[12]2011. 2월'!H36</f>
        <v>12500</v>
      </c>
      <c r="J13" s="4">
        <f>'[12]2011. 2월'!I36</f>
        <v>84</v>
      </c>
      <c r="K13" s="5">
        <f>'[12]2011. 2월'!J36</f>
        <v>3.1</v>
      </c>
      <c r="L13" s="5">
        <f>'[12]2011. 2월'!K36</f>
        <v>5.2</v>
      </c>
      <c r="M13" s="5">
        <f>'[12]2011. 2월'!L36</f>
        <v>7.2</v>
      </c>
      <c r="N13" s="6">
        <f>'[12]2011. 2월'!M36</f>
        <v>15.648</v>
      </c>
      <c r="O13" s="6">
        <f>'[12]2011. 2월'!N36</f>
        <v>1.08</v>
      </c>
      <c r="P13" s="7" t="s">
        <v>67</v>
      </c>
    </row>
    <row r="14" spans="1:16" ht="18.75" customHeight="1">
      <c r="A14" s="22" t="s">
        <v>49</v>
      </c>
      <c r="B14" s="1" t="s">
        <v>44</v>
      </c>
      <c r="C14" s="4">
        <f>'[12]2011. 3월'!B38</f>
        <v>99.2</v>
      </c>
      <c r="D14" s="5">
        <f>'[12]2011. 3월'!C38</f>
        <v>61.94</v>
      </c>
      <c r="E14" s="5">
        <f>'[12]2011. 3월'!D38</f>
        <v>52.36</v>
      </c>
      <c r="F14" s="5">
        <f>'[12]2011. 3월'!E38</f>
        <v>66.260000000000005</v>
      </c>
      <c r="G14" s="6">
        <f>'[12]2011. 3월'!F38</f>
        <v>26.675999999999998</v>
      </c>
      <c r="H14" s="6">
        <f>'[12]2011. 3월'!G38</f>
        <v>3.5471999999999992</v>
      </c>
      <c r="I14" s="4">
        <f>'[12]2011. 3월'!H38</f>
        <v>16000</v>
      </c>
      <c r="J14" s="4">
        <f>'[12]2011. 3월'!I38</f>
        <v>99.2</v>
      </c>
      <c r="K14" s="5">
        <f>'[12]2011. 3월'!J38</f>
        <v>4.54</v>
      </c>
      <c r="L14" s="5">
        <f>'[12]2011. 3월'!K38</f>
        <v>7.5</v>
      </c>
      <c r="M14" s="5">
        <f>'[12]2011. 3월'!L38</f>
        <v>5.5600000000000005</v>
      </c>
      <c r="N14" s="6">
        <f>'[12]2011. 3월'!M38</f>
        <v>12.431999999999999</v>
      </c>
      <c r="O14" s="6">
        <f>'[12]2011. 3월'!N38</f>
        <v>1.4168000000000001</v>
      </c>
      <c r="P14" s="7" t="s">
        <v>67</v>
      </c>
    </row>
    <row r="15" spans="1:16" ht="18.75" customHeight="1">
      <c r="A15" s="22"/>
      <c r="B15" s="1" t="s">
        <v>45</v>
      </c>
      <c r="C15" s="4">
        <f>'[12]2011. 3월'!B37</f>
        <v>110</v>
      </c>
      <c r="D15" s="5">
        <f>'[12]2011. 3월'!C37</f>
        <v>68.599999999999994</v>
      </c>
      <c r="E15" s="5">
        <f>'[12]2011. 3월'!D37</f>
        <v>58.1</v>
      </c>
      <c r="F15" s="5">
        <f>'[12]2011. 3월'!E37</f>
        <v>75</v>
      </c>
      <c r="G15" s="6">
        <f>'[12]2011. 3월'!F37</f>
        <v>31.2</v>
      </c>
      <c r="H15" s="6">
        <f>'[12]2011. 3월'!G37</f>
        <v>4.5359999999999996</v>
      </c>
      <c r="I15" s="4">
        <f>'[12]2011. 3월'!H37</f>
        <v>17000</v>
      </c>
      <c r="J15" s="4">
        <f>'[12]2011. 3월'!I37</f>
        <v>110</v>
      </c>
      <c r="K15" s="5">
        <f>'[12]2011. 3월'!J37</f>
        <v>6</v>
      </c>
      <c r="L15" s="5">
        <f>'[12]2011. 3월'!K37</f>
        <v>9.6999999999999993</v>
      </c>
      <c r="M15" s="5">
        <f>'[12]2011. 3월'!L37</f>
        <v>8.1999999999999993</v>
      </c>
      <c r="N15" s="6">
        <f>'[12]2011. 3월'!M37</f>
        <v>19.968</v>
      </c>
      <c r="O15" s="6">
        <f>'[12]2011. 3월'!N37</f>
        <v>1.8240000000000001</v>
      </c>
      <c r="P15" s="7" t="s">
        <v>67</v>
      </c>
    </row>
    <row r="16" spans="1:16" ht="18.75" customHeight="1">
      <c r="A16" s="22"/>
      <c r="B16" s="1" t="s">
        <v>46</v>
      </c>
      <c r="C16" s="4">
        <f>'[12]2011. 3월'!B36</f>
        <v>88</v>
      </c>
      <c r="D16" s="5">
        <f>'[12]2011. 3월'!C36</f>
        <v>54</v>
      </c>
      <c r="E16" s="5">
        <f>'[12]2011. 3월'!D36</f>
        <v>46.9</v>
      </c>
      <c r="F16" s="5">
        <f>'[12]2011. 3월'!E36</f>
        <v>53</v>
      </c>
      <c r="G16" s="6">
        <f>'[12]2011. 3월'!F36</f>
        <v>22.56</v>
      </c>
      <c r="H16" s="6">
        <f>'[12]2011. 3월'!G36</f>
        <v>3.048</v>
      </c>
      <c r="I16" s="4">
        <f>'[12]2011. 3월'!H36</f>
        <v>15500</v>
      </c>
      <c r="J16" s="4">
        <f>'[12]2011. 3월'!I36</f>
        <v>88</v>
      </c>
      <c r="K16" s="5">
        <f>'[12]2011. 3월'!J36</f>
        <v>4</v>
      </c>
      <c r="L16" s="5">
        <f>'[12]2011. 3월'!K36</f>
        <v>6.5</v>
      </c>
      <c r="M16" s="5">
        <f>'[12]2011. 3월'!L36</f>
        <v>2</v>
      </c>
      <c r="N16" s="6">
        <f>'[12]2011. 3월'!M36</f>
        <v>8.7840000000000007</v>
      </c>
      <c r="O16" s="6">
        <f>'[12]2011. 3월'!N36</f>
        <v>0.97599999999999998</v>
      </c>
      <c r="P16" s="7" t="s">
        <v>67</v>
      </c>
    </row>
    <row r="17" spans="1:16" ht="18.75" customHeight="1">
      <c r="A17" s="22" t="s">
        <v>50</v>
      </c>
      <c r="B17" s="1" t="s">
        <v>44</v>
      </c>
      <c r="C17" s="4">
        <f>'[12]2011. 4월'!B38</f>
        <v>102.25</v>
      </c>
      <c r="D17" s="5">
        <f>'[12]2011. 4월'!C38</f>
        <v>71.775000000000006</v>
      </c>
      <c r="E17" s="5">
        <f>'[12]2011. 4월'!D38</f>
        <v>58</v>
      </c>
      <c r="F17" s="5">
        <f>'[12]2011. 4월'!E38</f>
        <v>69.674999999999997</v>
      </c>
      <c r="G17" s="6">
        <f>'[12]2011. 4월'!F38</f>
        <v>26.785</v>
      </c>
      <c r="H17" s="6">
        <f>'[12]2011. 4월'!G38</f>
        <v>3.2640000000000002</v>
      </c>
      <c r="I17" s="4">
        <f>'[12]2011. 4월'!H38</f>
        <v>16000</v>
      </c>
      <c r="J17" s="4">
        <f>'[12]2011. 4월'!I38</f>
        <v>102.25</v>
      </c>
      <c r="K17" s="5">
        <f>'[12]2011. 4월'!J38</f>
        <v>2.6749999999999998</v>
      </c>
      <c r="L17" s="5">
        <f>'[12]2011. 4월'!K38</f>
        <v>4.7250000000000005</v>
      </c>
      <c r="M17" s="5">
        <f>'[12]2011. 4월'!L38</f>
        <v>2.4500000000000002</v>
      </c>
      <c r="N17" s="6">
        <f>'[12]2011. 4월'!M38</f>
        <v>5.5579999999999998</v>
      </c>
      <c r="O17" s="6">
        <f>'[12]2011. 4월'!N38</f>
        <v>0.52249999999999996</v>
      </c>
      <c r="P17" s="7" t="s">
        <v>67</v>
      </c>
    </row>
    <row r="18" spans="1:16" ht="18.75" customHeight="1">
      <c r="A18" s="22"/>
      <c r="B18" s="1" t="s">
        <v>45</v>
      </c>
      <c r="C18" s="4">
        <f>'[12]2011. 4월'!B37</f>
        <v>108</v>
      </c>
      <c r="D18" s="5">
        <f>'[12]2011. 4월'!C37</f>
        <v>77.099999999999994</v>
      </c>
      <c r="E18" s="5">
        <f>'[12]2011. 4월'!D37</f>
        <v>60.6</v>
      </c>
      <c r="F18" s="5">
        <f>'[12]2011. 4월'!E37</f>
        <v>79</v>
      </c>
      <c r="G18" s="6">
        <f>'[12]2011. 4월'!F37</f>
        <v>30.24</v>
      </c>
      <c r="H18" s="6">
        <f>'[12]2011. 4월'!G37</f>
        <v>3.6720000000000002</v>
      </c>
      <c r="I18" s="4">
        <f>'[12]2011. 4월'!H37</f>
        <v>16500</v>
      </c>
      <c r="J18" s="4">
        <f>'[12]2011. 4월'!I37</f>
        <v>108</v>
      </c>
      <c r="K18" s="5">
        <f>'[12]2011. 4월'!J37</f>
        <v>3.1</v>
      </c>
      <c r="L18" s="5">
        <f>'[12]2011. 4월'!K37</f>
        <v>6.2</v>
      </c>
      <c r="M18" s="5">
        <f>'[12]2011. 4월'!L37</f>
        <v>3.2</v>
      </c>
      <c r="N18" s="6">
        <f>'[12]2011. 4월'!M37</f>
        <v>7.5839999999999996</v>
      </c>
      <c r="O18" s="6">
        <f>'[12]2011. 4월'!N37</f>
        <v>0.63200000000000001</v>
      </c>
      <c r="P18" s="7" t="s">
        <v>67</v>
      </c>
    </row>
    <row r="19" spans="1:16" ht="18.75" customHeight="1">
      <c r="A19" s="22"/>
      <c r="B19" s="1" t="s">
        <v>46</v>
      </c>
      <c r="C19" s="4">
        <f>'[12]2011. 4월'!B36</f>
        <v>97</v>
      </c>
      <c r="D19" s="5">
        <f>'[12]2011. 4월'!C36</f>
        <v>68.8</v>
      </c>
      <c r="E19" s="5">
        <f>'[12]2011. 4월'!D36</f>
        <v>54.4</v>
      </c>
      <c r="F19" s="5">
        <f>'[12]2011. 4월'!E36</f>
        <v>63</v>
      </c>
      <c r="G19" s="6">
        <f>'[12]2011. 4월'!F36</f>
        <v>24.64</v>
      </c>
      <c r="H19" s="6">
        <f>'[12]2011. 4월'!G36</f>
        <v>3.0720000000000001</v>
      </c>
      <c r="I19" s="4">
        <f>'[12]2011. 4월'!H36</f>
        <v>15000</v>
      </c>
      <c r="J19" s="4">
        <f>'[12]2011. 4월'!I36</f>
        <v>97</v>
      </c>
      <c r="K19" s="5">
        <f>'[12]2011. 4월'!J36</f>
        <v>2.2999999999999998</v>
      </c>
      <c r="L19" s="5">
        <f>'[12]2011. 4월'!K36</f>
        <v>3.8</v>
      </c>
      <c r="M19" s="5">
        <f>'[12]2011. 4월'!L36</f>
        <v>2</v>
      </c>
      <c r="N19" s="6">
        <f>'[12]2011. 4월'!M36</f>
        <v>4.032</v>
      </c>
      <c r="O19" s="6">
        <f>'[12]2011. 4월'!N36</f>
        <v>0.41799999999999998</v>
      </c>
      <c r="P19" s="7" t="s">
        <v>67</v>
      </c>
    </row>
    <row r="20" spans="1:16" ht="18.75" customHeight="1">
      <c r="A20" s="22" t="s">
        <v>51</v>
      </c>
      <c r="B20" s="1" t="s">
        <v>44</v>
      </c>
      <c r="C20" s="4">
        <f>'[12]2011. 5월'!B38</f>
        <v>99.75</v>
      </c>
      <c r="D20" s="5">
        <f>'[12]2011. 5월'!C38</f>
        <v>320.2</v>
      </c>
      <c r="E20" s="5">
        <f>'[12]2011. 5월'!D38</f>
        <v>77.099999999999994</v>
      </c>
      <c r="F20" s="5">
        <f>'[12]2011. 5월'!E38</f>
        <v>67.900000000000006</v>
      </c>
      <c r="G20" s="6">
        <f>'[12]2011. 5월'!F38</f>
        <v>28.684999999999999</v>
      </c>
      <c r="H20" s="6">
        <f>'[12]2011. 5월'!G38</f>
        <v>3.3479999999999999</v>
      </c>
      <c r="I20" s="4">
        <f>'[12]2011. 5월'!H38</f>
        <v>24000</v>
      </c>
      <c r="J20" s="4">
        <f>'[12]2011. 5월'!I38</f>
        <v>99.75</v>
      </c>
      <c r="K20" s="5">
        <f>'[12]2011. 5월'!J38</f>
        <v>2.25</v>
      </c>
      <c r="L20" s="5">
        <f>'[12]2011. 5월'!K38</f>
        <v>3.8499999999999996</v>
      </c>
      <c r="M20" s="5">
        <f>'[12]2011. 5월'!L38</f>
        <v>0.65000000000000013</v>
      </c>
      <c r="N20" s="6">
        <f>'[12]2011. 5월'!M38</f>
        <v>4.8929999999999998</v>
      </c>
      <c r="O20" s="6">
        <f>'[12]2011. 5월'!N38</f>
        <v>0.39700000000000002</v>
      </c>
      <c r="P20" s="7" t="s">
        <v>67</v>
      </c>
    </row>
    <row r="21" spans="1:16" ht="18.75" customHeight="1">
      <c r="A21" s="22"/>
      <c r="B21" s="1" t="s">
        <v>45</v>
      </c>
      <c r="C21" s="4">
        <f>'[12]2011. 5월'!B37</f>
        <v>103</v>
      </c>
      <c r="D21" s="5">
        <f>'[12]2011. 5월'!C37</f>
        <v>979.6</v>
      </c>
      <c r="E21" s="5">
        <f>'[12]2011. 5월'!D37</f>
        <v>85.7</v>
      </c>
      <c r="F21" s="5">
        <f>'[12]2011. 5월'!E37</f>
        <v>85.9</v>
      </c>
      <c r="G21" s="6">
        <f>'[12]2011. 5월'!F37</f>
        <v>30.4</v>
      </c>
      <c r="H21" s="6">
        <f>'[12]2011. 5월'!G37</f>
        <v>4.08</v>
      </c>
      <c r="I21" s="4">
        <f>'[12]2011. 5월'!H37</f>
        <v>29000</v>
      </c>
      <c r="J21" s="4">
        <f>'[12]2011. 5월'!I37</f>
        <v>103</v>
      </c>
      <c r="K21" s="5">
        <f>'[12]2011. 5월'!J37</f>
        <v>2.4</v>
      </c>
      <c r="L21" s="5">
        <f>'[12]2011. 5월'!K37</f>
        <v>4.5999999999999996</v>
      </c>
      <c r="M21" s="5">
        <f>'[12]2011. 5월'!L37</f>
        <v>0.8</v>
      </c>
      <c r="N21" s="6">
        <f>'[12]2011. 5월'!M37</f>
        <v>5.952</v>
      </c>
      <c r="O21" s="6">
        <f>'[12]2011. 5월'!N37</f>
        <v>0.52800000000000002</v>
      </c>
      <c r="P21" s="7" t="s">
        <v>67</v>
      </c>
    </row>
    <row r="22" spans="1:16" ht="18.75" customHeight="1">
      <c r="A22" s="22"/>
      <c r="B22" s="1" t="s">
        <v>46</v>
      </c>
      <c r="C22" s="4">
        <f>'[12]2011. 5월'!B36</f>
        <v>94</v>
      </c>
      <c r="D22" s="5">
        <f>'[12]2011. 5월'!C36</f>
        <v>94.2</v>
      </c>
      <c r="E22" s="5">
        <f>'[12]2011. 5월'!D36</f>
        <v>63.9</v>
      </c>
      <c r="F22" s="5">
        <f>'[12]2011. 5월'!E36</f>
        <v>30.7</v>
      </c>
      <c r="G22" s="6">
        <f>'[12]2011. 5월'!F36</f>
        <v>25.92</v>
      </c>
      <c r="H22" s="6">
        <f>'[12]2011. 5월'!G36</f>
        <v>3</v>
      </c>
      <c r="I22" s="4">
        <f>'[12]2011. 5월'!H36</f>
        <v>20000</v>
      </c>
      <c r="J22" s="4">
        <f>'[12]2011. 5월'!I36</f>
        <v>94</v>
      </c>
      <c r="K22" s="5">
        <f>'[12]2011. 5월'!J36</f>
        <v>2.1</v>
      </c>
      <c r="L22" s="5">
        <f>'[12]2011. 5월'!K36</f>
        <v>3.1</v>
      </c>
      <c r="M22" s="5">
        <f>'[12]2011. 5월'!L36</f>
        <v>0.4</v>
      </c>
      <c r="N22" s="6">
        <f>'[12]2011. 5월'!M36</f>
        <v>4.2960000000000003</v>
      </c>
      <c r="O22" s="6">
        <f>'[12]2011. 5월'!N36</f>
        <v>0.32200000000000001</v>
      </c>
      <c r="P22" s="7" t="s">
        <v>67</v>
      </c>
    </row>
    <row r="23" spans="1:16" ht="18.75" customHeight="1">
      <c r="A23" s="22" t="s">
        <v>52</v>
      </c>
      <c r="B23" s="1" t="s">
        <v>44</v>
      </c>
      <c r="C23" s="4">
        <f>'[12]2011. 6월'!B38</f>
        <v>107.6</v>
      </c>
      <c r="D23" s="5">
        <f>'[12]2011. 6월'!C38</f>
        <v>90.52000000000001</v>
      </c>
      <c r="E23" s="5">
        <f>'[12]2011. 6월'!D38</f>
        <v>75.62</v>
      </c>
      <c r="F23" s="5">
        <f>'[12]2011. 6월'!E38</f>
        <v>87.52000000000001</v>
      </c>
      <c r="G23" s="6">
        <f>'[12]2011. 6월'!F38</f>
        <v>28.839999999999996</v>
      </c>
      <c r="H23" s="6">
        <f>'[12]2011. 6월'!G38</f>
        <v>3.1776</v>
      </c>
      <c r="I23" s="4">
        <f>'[12]2011. 6월'!H38</f>
        <v>26000</v>
      </c>
      <c r="J23" s="4">
        <f>'[12]2011. 6월'!I38</f>
        <v>107.6</v>
      </c>
      <c r="K23" s="5">
        <f>'[12]2011. 6월'!J38</f>
        <v>3.9799999999999995</v>
      </c>
      <c r="L23" s="5">
        <f>'[12]2011. 6월'!K38</f>
        <v>6.62</v>
      </c>
      <c r="M23" s="5">
        <f>'[12]2011. 6월'!L38</f>
        <v>4.8600000000000003</v>
      </c>
      <c r="N23" s="6">
        <f>'[12]2011. 6월'!M38</f>
        <v>7.5743999999999998</v>
      </c>
      <c r="O23" s="6">
        <f>'[12]2011. 6월'!N38</f>
        <v>0.62559999999999993</v>
      </c>
      <c r="P23" s="7" t="s">
        <v>67</v>
      </c>
    </row>
    <row r="24" spans="1:16" ht="18.75" customHeight="1">
      <c r="A24" s="22"/>
      <c r="B24" s="1" t="s">
        <v>45</v>
      </c>
      <c r="C24" s="4">
        <f>'[12]2011. 6월'!B37</f>
        <v>113</v>
      </c>
      <c r="D24" s="5">
        <f>'[12]2011. 6월'!C37</f>
        <v>118.2</v>
      </c>
      <c r="E24" s="5">
        <f>'[12]2011. 6월'!D37</f>
        <v>97.8</v>
      </c>
      <c r="F24" s="5">
        <f>'[12]2011. 6월'!E37</f>
        <v>109</v>
      </c>
      <c r="G24" s="6">
        <f>'[12]2011. 6월'!F37</f>
        <v>34.32</v>
      </c>
      <c r="H24" s="6">
        <f>'[12]2011. 6월'!G37</f>
        <v>4.1040000000000001</v>
      </c>
      <c r="I24" s="4">
        <f>'[12]2011. 6월'!H37</f>
        <v>29000</v>
      </c>
      <c r="J24" s="4">
        <f>'[12]2011. 6월'!I37</f>
        <v>113</v>
      </c>
      <c r="K24" s="5">
        <f>'[12]2011. 6월'!J37</f>
        <v>4.5999999999999996</v>
      </c>
      <c r="L24" s="5">
        <f>'[12]2011. 6월'!K37</f>
        <v>7.7</v>
      </c>
      <c r="M24" s="5">
        <f>'[12]2011. 6월'!L37</f>
        <v>6.4</v>
      </c>
      <c r="N24" s="6">
        <f>'[12]2011. 6월'!M37</f>
        <v>8.1359999999999992</v>
      </c>
      <c r="O24" s="6">
        <f>'[12]2011. 6월'!N37</f>
        <v>0.75600000000000001</v>
      </c>
      <c r="P24" s="7" t="s">
        <v>67</v>
      </c>
    </row>
    <row r="25" spans="1:16" ht="18.75" customHeight="1">
      <c r="A25" s="22"/>
      <c r="B25" s="1" t="s">
        <v>46</v>
      </c>
      <c r="C25" s="4">
        <f>'[12]2011. 6월'!B36</f>
        <v>101</v>
      </c>
      <c r="D25" s="5">
        <f>'[12]2011. 6월'!C36</f>
        <v>48.6</v>
      </c>
      <c r="E25" s="5">
        <f>'[12]2011. 6월'!D36</f>
        <v>40.5</v>
      </c>
      <c r="F25" s="5">
        <f>'[12]2011. 6월'!E36</f>
        <v>60</v>
      </c>
      <c r="G25" s="6">
        <f>'[12]2011. 6월'!F36</f>
        <v>12.2</v>
      </c>
      <c r="H25" s="6">
        <f>'[12]2011. 6월'!G36</f>
        <v>1.488</v>
      </c>
      <c r="I25" s="4">
        <f>'[12]2011. 6월'!H36</f>
        <v>21500</v>
      </c>
      <c r="J25" s="4">
        <f>'[12]2011. 6월'!I36</f>
        <v>101</v>
      </c>
      <c r="K25" s="5">
        <f>'[12]2011. 6월'!J36</f>
        <v>3.2</v>
      </c>
      <c r="L25" s="5">
        <f>'[12]2011. 6월'!K36</f>
        <v>5.7</v>
      </c>
      <c r="M25" s="5">
        <f>'[12]2011. 6월'!L36</f>
        <v>2.8</v>
      </c>
      <c r="N25" s="6">
        <f>'[12]2011. 6월'!M36</f>
        <v>6.24</v>
      </c>
      <c r="O25" s="6">
        <f>'[12]2011. 6월'!N36</f>
        <v>0.56399999999999995</v>
      </c>
      <c r="P25" s="7" t="s">
        <v>67</v>
      </c>
    </row>
    <row r="26" spans="1:16" ht="18.75" customHeight="1">
      <c r="A26" s="22" t="s">
        <v>53</v>
      </c>
      <c r="B26" s="1" t="s">
        <v>44</v>
      </c>
      <c r="C26" s="4">
        <f>'[12]2011. 7월'!B38</f>
        <v>100</v>
      </c>
      <c r="D26" s="5">
        <f>'[12]2011. 7월'!C38</f>
        <v>84.450000000000017</v>
      </c>
      <c r="E26" s="5">
        <f>'[12]2011. 7월'!D38</f>
        <v>69.974999999999994</v>
      </c>
      <c r="F26" s="5">
        <f>'[12]2011. 7월'!E38</f>
        <v>76</v>
      </c>
      <c r="G26" s="6">
        <f>'[12]2011. 7월'!F38</f>
        <v>24.452000000000002</v>
      </c>
      <c r="H26" s="6">
        <f>'[12]2011. 7월'!G38</f>
        <v>2.847</v>
      </c>
      <c r="I26" s="4">
        <f>'[12]2011. 7월'!H38</f>
        <v>20000</v>
      </c>
      <c r="J26" s="4">
        <f>'[12]2011. 7월'!I38</f>
        <v>100</v>
      </c>
      <c r="K26" s="5">
        <f>'[12]2011. 7월'!J38</f>
        <v>3.25</v>
      </c>
      <c r="L26" s="5">
        <f>'[12]2011. 7월'!K38</f>
        <v>5.6</v>
      </c>
      <c r="M26" s="5">
        <f>'[12]2011. 7월'!L38</f>
        <v>5.6</v>
      </c>
      <c r="N26" s="6">
        <f>'[12]2011. 7월'!M38</f>
        <v>5.9560000000000004</v>
      </c>
      <c r="O26" s="6">
        <f>'[12]2011. 7월'!N38</f>
        <v>0.65524999999999989</v>
      </c>
      <c r="P26" s="7" t="s">
        <v>67</v>
      </c>
    </row>
    <row r="27" spans="1:16" ht="18.75" customHeight="1">
      <c r="A27" s="22"/>
      <c r="B27" s="1" t="s">
        <v>45</v>
      </c>
      <c r="C27" s="4">
        <f>'[12]2011. 7월'!B37</f>
        <v>109</v>
      </c>
      <c r="D27" s="5">
        <f>'[12]2011. 7월'!C37</f>
        <v>116.4</v>
      </c>
      <c r="E27" s="5">
        <f>'[12]2011. 7월'!D37</f>
        <v>96.6</v>
      </c>
      <c r="F27" s="5">
        <f>'[12]2011. 7월'!E37</f>
        <v>104</v>
      </c>
      <c r="G27" s="6">
        <f>'[12]2011. 7월'!F37</f>
        <v>30.42</v>
      </c>
      <c r="H27" s="6">
        <f>'[12]2011. 7월'!G37</f>
        <v>3.72</v>
      </c>
      <c r="I27" s="4">
        <f>'[12]2011. 7월'!H37</f>
        <v>20500</v>
      </c>
      <c r="J27" s="4">
        <f>'[12]2011. 7월'!I37</f>
        <v>109</v>
      </c>
      <c r="K27" s="5">
        <f>'[12]2011. 7월'!J37</f>
        <v>3.5</v>
      </c>
      <c r="L27" s="5">
        <f>'[12]2011. 7월'!K37</f>
        <v>6.1</v>
      </c>
      <c r="M27" s="5">
        <f>'[12]2011. 7월'!L37</f>
        <v>6.6</v>
      </c>
      <c r="N27" s="6">
        <f>'[12]2011. 7월'!M37</f>
        <v>7.056</v>
      </c>
      <c r="O27" s="6">
        <f>'[12]2011. 7월'!N37</f>
        <v>0.70599999999999996</v>
      </c>
      <c r="P27" s="7" t="s">
        <v>67</v>
      </c>
    </row>
    <row r="28" spans="1:16" ht="18.75" customHeight="1">
      <c r="A28" s="22"/>
      <c r="B28" s="1" t="s">
        <v>46</v>
      </c>
      <c r="C28" s="4">
        <f>'[12]2011. 7월'!B36</f>
        <v>88</v>
      </c>
      <c r="D28" s="5">
        <f>'[12]2011. 7월'!C36</f>
        <v>69.2</v>
      </c>
      <c r="E28" s="5">
        <f>'[12]2011. 7월'!D36</f>
        <v>58.3</v>
      </c>
      <c r="F28" s="5">
        <f>'[12]2011. 7월'!E36</f>
        <v>61</v>
      </c>
      <c r="G28" s="6">
        <f>'[12]2011. 7월'!F36</f>
        <v>19.248000000000001</v>
      </c>
      <c r="H28" s="6">
        <f>'[12]2011. 7월'!G36</f>
        <v>2.004</v>
      </c>
      <c r="I28" s="4">
        <f>'[12]2011. 7월'!H36</f>
        <v>19000</v>
      </c>
      <c r="J28" s="4">
        <f>'[12]2011. 7월'!I36</f>
        <v>88</v>
      </c>
      <c r="K28" s="5">
        <f>'[12]2011. 7월'!J36</f>
        <v>3</v>
      </c>
      <c r="L28" s="5">
        <f>'[12]2011. 7월'!K36</f>
        <v>5.0999999999999996</v>
      </c>
      <c r="M28" s="5">
        <f>'[12]2011. 7월'!L36</f>
        <v>5</v>
      </c>
      <c r="N28" s="6">
        <f>'[12]2011. 7월'!M36</f>
        <v>5.2160000000000002</v>
      </c>
      <c r="O28" s="6">
        <f>'[12]2011. 7월'!N36</f>
        <v>0.52300000000000002</v>
      </c>
      <c r="P28" s="7" t="s">
        <v>67</v>
      </c>
    </row>
    <row r="29" spans="1:16" ht="18.75" customHeight="1">
      <c r="A29" s="22" t="s">
        <v>54</v>
      </c>
      <c r="B29" s="1" t="s">
        <v>44</v>
      </c>
      <c r="C29" s="4">
        <f>'[12]2011. 8월'!B38</f>
        <v>89.6</v>
      </c>
      <c r="D29" s="5">
        <f>'[12]2011. 8월'!C38</f>
        <v>108.48000000000002</v>
      </c>
      <c r="E29" s="5">
        <f>'[12]2011. 8월'!D38</f>
        <v>90.02000000000001</v>
      </c>
      <c r="F29" s="5">
        <f>'[12]2011. 8월'!E38</f>
        <v>84.36</v>
      </c>
      <c r="G29" s="6">
        <f>'[12]2011. 8월'!F38</f>
        <v>30.588000000000001</v>
      </c>
      <c r="H29" s="6">
        <f>'[12]2011. 8월'!G38</f>
        <v>3.2</v>
      </c>
      <c r="I29" s="4">
        <f>'[12]2011. 8월'!H38</f>
        <v>17000</v>
      </c>
      <c r="J29" s="4">
        <f>'[12]2011. 8월'!I38</f>
        <v>89.6</v>
      </c>
      <c r="K29" s="5">
        <f>'[12]2011. 8월'!J38</f>
        <v>4.08</v>
      </c>
      <c r="L29" s="5">
        <f>'[12]2011. 8월'!K38</f>
        <v>7.0400000000000009</v>
      </c>
      <c r="M29" s="5">
        <f>'[12]2011. 8월'!L38</f>
        <v>3.88</v>
      </c>
      <c r="N29" s="6">
        <f>'[12]2011. 8월'!M38</f>
        <v>9.105599999999999</v>
      </c>
      <c r="O29" s="6">
        <f>'[12]2011. 8월'!N38</f>
        <v>0.8428000000000001</v>
      </c>
      <c r="P29" s="7" t="str">
        <f>'[12]2011. 8월'!O38</f>
        <v>&lt;30</v>
      </c>
    </row>
    <row r="30" spans="1:16" ht="18.75" customHeight="1">
      <c r="A30" s="22"/>
      <c r="B30" s="1" t="s">
        <v>45</v>
      </c>
      <c r="C30" s="4">
        <f>'[12]2011. 8월'!B37</f>
        <v>94</v>
      </c>
      <c r="D30" s="5">
        <f>'[12]2011. 8월'!C37</f>
        <v>117.9</v>
      </c>
      <c r="E30" s="5">
        <f>'[12]2011. 8월'!D37</f>
        <v>98.8</v>
      </c>
      <c r="F30" s="5">
        <f>'[12]2011. 8월'!E37</f>
        <v>97</v>
      </c>
      <c r="G30" s="6">
        <f>'[12]2011. 8월'!F37</f>
        <v>33</v>
      </c>
      <c r="H30" s="6">
        <f>'[12]2011. 8월'!G37</f>
        <v>3.72</v>
      </c>
      <c r="I30" s="4">
        <f>'[12]2011. 8월'!H37</f>
        <v>18000</v>
      </c>
      <c r="J30" s="4">
        <f>'[12]2011. 8월'!I37</f>
        <v>94</v>
      </c>
      <c r="K30" s="5">
        <f>'[12]2011. 8월'!J37</f>
        <v>4.4000000000000004</v>
      </c>
      <c r="L30" s="5">
        <f>'[12]2011. 8월'!K37</f>
        <v>7.6</v>
      </c>
      <c r="M30" s="5">
        <f>'[12]2011. 8월'!L37</f>
        <v>4.2</v>
      </c>
      <c r="N30" s="6">
        <f>'[12]2011. 8월'!M37</f>
        <v>9.984</v>
      </c>
      <c r="O30" s="6">
        <f>'[12]2011. 8월'!N37</f>
        <v>0.94399999999999995</v>
      </c>
      <c r="P30" s="7" t="str">
        <f>'[12]2011. 8월'!O37</f>
        <v>&lt;30</v>
      </c>
    </row>
    <row r="31" spans="1:16" ht="18.75" customHeight="1">
      <c r="A31" s="22"/>
      <c r="B31" s="1" t="s">
        <v>46</v>
      </c>
      <c r="C31" s="4">
        <f>'[12]2011. 8월'!B36</f>
        <v>82</v>
      </c>
      <c r="D31" s="5">
        <f>'[12]2011. 8월'!C36</f>
        <v>102.3</v>
      </c>
      <c r="E31" s="5">
        <f>'[12]2011. 8월'!D36</f>
        <v>84.6</v>
      </c>
      <c r="F31" s="5">
        <f>'[12]2011. 8월'!E36</f>
        <v>71.8</v>
      </c>
      <c r="G31" s="6">
        <f>'[12]2011. 8월'!F36</f>
        <v>28.2</v>
      </c>
      <c r="H31" s="6">
        <f>'[12]2011. 8월'!G36</f>
        <v>2.7360000000000002</v>
      </c>
      <c r="I31" s="4">
        <f>'[12]2011. 8월'!H36</f>
        <v>15500</v>
      </c>
      <c r="J31" s="4">
        <f>'[12]2011. 8월'!I36</f>
        <v>82</v>
      </c>
      <c r="K31" s="5">
        <f>'[12]2011. 8월'!J36</f>
        <v>3.6</v>
      </c>
      <c r="L31" s="5">
        <f>'[12]2011. 8월'!K36</f>
        <v>6.3</v>
      </c>
      <c r="M31" s="5">
        <f>'[12]2011. 8월'!L36</f>
        <v>3.4</v>
      </c>
      <c r="N31" s="6">
        <f>'[12]2011. 8월'!M36</f>
        <v>7.3440000000000003</v>
      </c>
      <c r="O31" s="6">
        <f>'[12]2011. 8월'!N36</f>
        <v>0.72</v>
      </c>
      <c r="P31" s="7" t="str">
        <f>'[12]2011. 8월'!O36</f>
        <v>&lt;30</v>
      </c>
    </row>
    <row r="32" spans="1:16" ht="18.75" customHeight="1">
      <c r="A32" s="22" t="s">
        <v>55</v>
      </c>
      <c r="B32" s="1" t="s">
        <v>44</v>
      </c>
      <c r="C32" s="4">
        <f>'[12]2011. 9월'!B37</f>
        <v>91.25</v>
      </c>
      <c r="D32" s="5">
        <f>'[12]2011. 9월'!C37</f>
        <v>99.149999999999991</v>
      </c>
      <c r="E32" s="5">
        <f>'[12]2011. 9월'!D37</f>
        <v>82.45</v>
      </c>
      <c r="F32" s="5">
        <f>'[12]2011. 9월'!E37</f>
        <v>84.625</v>
      </c>
      <c r="G32" s="6">
        <f>'[12]2011. 9월'!F37</f>
        <v>29.73</v>
      </c>
      <c r="H32" s="6">
        <f>'[12]2011. 9월'!G37</f>
        <v>3.3239999999999998</v>
      </c>
      <c r="I32" s="4">
        <f>'[12]2011. 9월'!H37</f>
        <v>16000</v>
      </c>
      <c r="J32" s="4">
        <f>'[12]2011. 9월'!I37</f>
        <v>91.25</v>
      </c>
      <c r="K32" s="5">
        <f>'[12]2011. 9월'!J37</f>
        <v>4.05</v>
      </c>
      <c r="L32" s="5">
        <f>'[12]2011. 9월'!K37</f>
        <v>6.95</v>
      </c>
      <c r="M32" s="5">
        <f>'[12]2011. 9월'!L37</f>
        <v>4.0749999999999993</v>
      </c>
      <c r="N32" s="6">
        <f>'[12]2011. 9월'!M37</f>
        <v>8.9340000000000011</v>
      </c>
      <c r="O32" s="6">
        <f>'[12]2011. 9월'!N37</f>
        <v>0.875</v>
      </c>
      <c r="P32" s="7" t="str">
        <f>'[12]2011. 9월'!O37</f>
        <v>&lt;30</v>
      </c>
    </row>
    <row r="33" spans="1:16" ht="18.75" customHeight="1">
      <c r="A33" s="22"/>
      <c r="B33" s="1" t="s">
        <v>45</v>
      </c>
      <c r="C33" s="4">
        <f>'[12]2011. 9월'!B36</f>
        <v>96</v>
      </c>
      <c r="D33" s="5">
        <f>'[12]2011. 9월'!C36</f>
        <v>107.1</v>
      </c>
      <c r="E33" s="5">
        <f>'[12]2011. 9월'!D36</f>
        <v>89</v>
      </c>
      <c r="F33" s="5">
        <f>'[12]2011. 9월'!E36</f>
        <v>89.5</v>
      </c>
      <c r="G33" s="6">
        <f>'[12]2011. 9월'!F36</f>
        <v>31.32</v>
      </c>
      <c r="H33" s="6">
        <f>'[12]2011. 9월'!G36</f>
        <v>3.6720000000000002</v>
      </c>
      <c r="I33" s="4">
        <f>'[12]2011. 9월'!H36</f>
        <v>16500</v>
      </c>
      <c r="J33" s="4">
        <f>'[12]2011. 9월'!I36</f>
        <v>96</v>
      </c>
      <c r="K33" s="5">
        <f>'[12]2011. 9월'!J36</f>
        <v>4.4000000000000004</v>
      </c>
      <c r="L33" s="5">
        <f>'[12]2011. 9월'!K36</f>
        <v>7.5</v>
      </c>
      <c r="M33" s="5">
        <f>'[12]2011. 9월'!L36</f>
        <v>4.5999999999999996</v>
      </c>
      <c r="N33" s="6">
        <f>'[12]2011. 9월'!M36</f>
        <v>9.4559999999999995</v>
      </c>
      <c r="O33" s="6">
        <f>'[12]2011. 9월'!N36</f>
        <v>0.96</v>
      </c>
      <c r="P33" s="7" t="str">
        <f>'[12]2011. 9월'!O36</f>
        <v>&lt;30</v>
      </c>
    </row>
    <row r="34" spans="1:16" ht="18.75" customHeight="1">
      <c r="A34" s="22"/>
      <c r="B34" s="1" t="s">
        <v>46</v>
      </c>
      <c r="C34" s="4">
        <f>'[12]2011. 9월'!B35</f>
        <v>87</v>
      </c>
      <c r="D34" s="5">
        <f>'[12]2011. 9월'!C35</f>
        <v>94.2</v>
      </c>
      <c r="E34" s="5">
        <f>'[12]2011. 9월'!D35</f>
        <v>78.599999999999994</v>
      </c>
      <c r="F34" s="5">
        <f>'[12]2011. 9월'!E35</f>
        <v>79</v>
      </c>
      <c r="G34" s="6">
        <f>'[12]2011. 9월'!F35</f>
        <v>28.02</v>
      </c>
      <c r="H34" s="6">
        <f>'[12]2011. 9월'!G35</f>
        <v>3.0960000000000001</v>
      </c>
      <c r="I34" s="4">
        <f>'[12]2011. 9월'!H35</f>
        <v>15000</v>
      </c>
      <c r="J34" s="4">
        <f>'[12]2011. 9월'!I35</f>
        <v>87</v>
      </c>
      <c r="K34" s="5">
        <f>'[12]2011. 9월'!J35</f>
        <v>3.5</v>
      </c>
      <c r="L34" s="5">
        <f>'[12]2011. 9월'!K35</f>
        <v>6</v>
      </c>
      <c r="M34" s="5">
        <f>'[12]2011. 9월'!L35</f>
        <v>3.4</v>
      </c>
      <c r="N34" s="6">
        <f>'[12]2011. 9월'!M35</f>
        <v>8.0640000000000001</v>
      </c>
      <c r="O34" s="6">
        <f>'[12]2011. 9월'!N35</f>
        <v>0.73199999999999998</v>
      </c>
      <c r="P34" s="7" t="str">
        <f>'[12]2011. 9월'!O35</f>
        <v>&lt;30</v>
      </c>
    </row>
    <row r="35" spans="1:16" ht="18.75" customHeight="1">
      <c r="A35" s="22" t="s">
        <v>56</v>
      </c>
      <c r="B35" s="1" t="s">
        <v>44</v>
      </c>
      <c r="C35" s="4">
        <f>'[12]2011. 10월'!B38</f>
        <v>86.5</v>
      </c>
      <c r="D35" s="5">
        <f>'[12]2011. 10월'!C38</f>
        <v>98.15</v>
      </c>
      <c r="E35" s="5">
        <f>'[12]2011. 10월'!D38</f>
        <v>80.8</v>
      </c>
      <c r="F35" s="5">
        <f>'[12]2011. 10월'!E38</f>
        <v>87.224999999999994</v>
      </c>
      <c r="G35" s="6">
        <f>'[12]2011. 10월'!F38</f>
        <v>28.450000000000003</v>
      </c>
      <c r="H35" s="6">
        <f>'[12]2011. 10월'!G38</f>
        <v>3.1160000000000001</v>
      </c>
      <c r="I35" s="4">
        <f>'[12]2011. 10월'!H38</f>
        <v>18000</v>
      </c>
      <c r="J35" s="4">
        <f>'[12]2011. 10월'!I38</f>
        <v>86.5</v>
      </c>
      <c r="K35" s="5">
        <f>'[12]2011. 10월'!J38</f>
        <v>3.125</v>
      </c>
      <c r="L35" s="5">
        <f>'[12]2011. 10월'!K38</f>
        <v>5.4250000000000007</v>
      </c>
      <c r="M35" s="5">
        <f>'[12]2011. 10월'!L38</f>
        <v>4.7</v>
      </c>
      <c r="N35" s="6">
        <f>'[12]2011. 10월'!M38</f>
        <v>10.164</v>
      </c>
      <c r="O35" s="6">
        <f>'[12]2011. 10월'!N38</f>
        <v>0.75</v>
      </c>
      <c r="P35" s="7" t="str">
        <f>'[12]2011. 10월'!O38</f>
        <v>&lt;30</v>
      </c>
    </row>
    <row r="36" spans="1:16" ht="18.75" customHeight="1">
      <c r="A36" s="22"/>
      <c r="B36" s="1" t="s">
        <v>45</v>
      </c>
      <c r="C36" s="4">
        <f>'[12]2011. 10월'!B37</f>
        <v>90</v>
      </c>
      <c r="D36" s="5">
        <f>'[12]2011. 10월'!C37</f>
        <v>105</v>
      </c>
      <c r="E36" s="5">
        <f>'[12]2011. 10월'!D37</f>
        <v>87</v>
      </c>
      <c r="F36" s="5">
        <f>'[12]2011. 10월'!E37</f>
        <v>88.2</v>
      </c>
      <c r="G36" s="6">
        <f>'[12]2011. 10월'!F37</f>
        <v>31.32</v>
      </c>
      <c r="H36" s="6">
        <f>'[12]2011. 10월'!G37</f>
        <v>3.3359999999999999</v>
      </c>
      <c r="I36" s="4">
        <f>'[12]2011. 10월'!H37</f>
        <v>18500</v>
      </c>
      <c r="J36" s="4">
        <f>'[12]2011. 10월'!I37</f>
        <v>90</v>
      </c>
      <c r="K36" s="5">
        <f>'[12]2011. 10월'!J37</f>
        <v>3.3</v>
      </c>
      <c r="L36" s="5">
        <f>'[12]2011. 10월'!K37</f>
        <v>5.8</v>
      </c>
      <c r="M36" s="5">
        <f>'[12]2011. 10월'!L37</f>
        <v>5.4</v>
      </c>
      <c r="N36" s="6">
        <f>'[12]2011. 10월'!M37</f>
        <v>11.231999999999999</v>
      </c>
      <c r="O36" s="6">
        <f>'[12]2011. 10월'!N37</f>
        <v>0.80400000000000005</v>
      </c>
      <c r="P36" s="7" t="str">
        <f>'[12]2011. 10월'!O37</f>
        <v>&lt;30</v>
      </c>
    </row>
    <row r="37" spans="1:16" ht="18.75" customHeight="1">
      <c r="A37" s="22"/>
      <c r="B37" s="1" t="s">
        <v>46</v>
      </c>
      <c r="C37" s="4">
        <f>'[12]2011. 10월'!B36</f>
        <v>82</v>
      </c>
      <c r="D37" s="5">
        <f>'[12]2011. 10월'!C36</f>
        <v>89</v>
      </c>
      <c r="E37" s="5">
        <f>'[12]2011. 10월'!D36</f>
        <v>73.400000000000006</v>
      </c>
      <c r="F37" s="5">
        <f>'[12]2011. 10월'!E36</f>
        <v>85.7</v>
      </c>
      <c r="G37" s="6">
        <f>'[12]2011. 10월'!F36</f>
        <v>26.4</v>
      </c>
      <c r="H37" s="6">
        <f>'[12]2011. 10월'!G36</f>
        <v>2.96</v>
      </c>
      <c r="I37" s="4">
        <f>'[12]2011. 10월'!H36</f>
        <v>17000</v>
      </c>
      <c r="J37" s="4">
        <f>'[12]2011. 10월'!I36</f>
        <v>82</v>
      </c>
      <c r="K37" s="5">
        <f>'[12]2011. 10월'!J36</f>
        <v>2.9</v>
      </c>
      <c r="L37" s="5">
        <f>'[12]2011. 10월'!K36</f>
        <v>5</v>
      </c>
      <c r="M37" s="5">
        <f>'[12]2011. 10월'!L36</f>
        <v>4</v>
      </c>
      <c r="N37" s="6">
        <f>'[12]2011. 10월'!M36</f>
        <v>9.6240000000000006</v>
      </c>
      <c r="O37" s="6">
        <f>'[12]2011. 10월'!N36</f>
        <v>0.71199999999999997</v>
      </c>
      <c r="P37" s="7" t="str">
        <f>'[12]2011. 10월'!O36</f>
        <v>&lt;30</v>
      </c>
    </row>
    <row r="38" spans="1:16" ht="18.75" customHeight="1">
      <c r="A38" s="22" t="s">
        <v>57</v>
      </c>
      <c r="B38" s="1" t="s">
        <v>44</v>
      </c>
      <c r="C38" s="4">
        <f>'[12]2011. 11월'!B38</f>
        <v>85.8</v>
      </c>
      <c r="D38" s="5">
        <f>'[12]2011. 11월'!C38</f>
        <v>103.5</v>
      </c>
      <c r="E38" s="5">
        <f>'[12]2011. 11월'!D38</f>
        <v>85.94</v>
      </c>
      <c r="F38" s="5">
        <f>'[12]2011. 11월'!E38</f>
        <v>92.3</v>
      </c>
      <c r="G38" s="6">
        <f>'[12]2011. 11월'!F38</f>
        <v>30.932000000000006</v>
      </c>
      <c r="H38" s="6">
        <f>'[12]2011. 11월'!G38</f>
        <v>2.9471999999999996</v>
      </c>
      <c r="I38" s="4">
        <f>'[12]2011. 11월'!H38</f>
        <v>19000</v>
      </c>
      <c r="J38" s="4">
        <f>'[12]2011. 11월'!I38</f>
        <v>85.8</v>
      </c>
      <c r="K38" s="5">
        <f>'[12]2011. 11월'!J38</f>
        <v>3.5400000000000005</v>
      </c>
      <c r="L38" s="5">
        <f>'[12]2011. 11월'!K38</f>
        <v>6.1400000000000006</v>
      </c>
      <c r="M38" s="5">
        <f>'[12]2011. 11월'!L38</f>
        <v>4.96</v>
      </c>
      <c r="N38" s="6">
        <f>'[12]2011. 11월'!M38</f>
        <v>8.3423999999999996</v>
      </c>
      <c r="O38" s="6">
        <f>'[12]2011. 11월'!N38</f>
        <v>0.72159999999999991</v>
      </c>
      <c r="P38" s="7" t="str">
        <f>'[12]2011. 11월'!O38</f>
        <v>&lt;30</v>
      </c>
    </row>
    <row r="39" spans="1:16" ht="18.75" customHeight="1">
      <c r="A39" s="22"/>
      <c r="B39" s="1" t="s">
        <v>45</v>
      </c>
      <c r="C39" s="4">
        <f>'[12]2011. 11월'!B37</f>
        <v>90</v>
      </c>
      <c r="D39" s="5">
        <f>'[12]2011. 11월'!C37</f>
        <v>116.1</v>
      </c>
      <c r="E39" s="5">
        <f>'[12]2011. 11월'!D37</f>
        <v>96.2</v>
      </c>
      <c r="F39" s="5">
        <f>'[12]2011. 11월'!E37</f>
        <v>99</v>
      </c>
      <c r="G39" s="6">
        <f>'[12]2011. 11월'!F37</f>
        <v>33.6</v>
      </c>
      <c r="H39" s="6">
        <f>'[12]2011. 11월'!G37</f>
        <v>3.2639999999999998</v>
      </c>
      <c r="I39" s="4">
        <f>'[12]2011. 11월'!H37</f>
        <v>20000</v>
      </c>
      <c r="J39" s="4">
        <f>'[12]2011. 11월'!I37</f>
        <v>90</v>
      </c>
      <c r="K39" s="5">
        <f>'[12]2011. 11월'!J37</f>
        <v>3.9</v>
      </c>
      <c r="L39" s="5">
        <f>'[12]2011. 11월'!K37</f>
        <v>6.8</v>
      </c>
      <c r="M39" s="5">
        <f>'[12]2011. 11월'!L37</f>
        <v>5.8</v>
      </c>
      <c r="N39" s="6">
        <f>'[12]2011. 11월'!M37</f>
        <v>9.6240000000000006</v>
      </c>
      <c r="O39" s="6">
        <f>'[12]2011. 11월'!N37</f>
        <v>0.82799999999999996</v>
      </c>
      <c r="P39" s="7" t="str">
        <f>'[12]2011. 11월'!O37</f>
        <v>&lt;30</v>
      </c>
    </row>
    <row r="40" spans="1:16" ht="18.75" customHeight="1">
      <c r="A40" s="22"/>
      <c r="B40" s="1" t="s">
        <v>46</v>
      </c>
      <c r="C40" s="4">
        <f>'[12]2011. 11월'!B36</f>
        <v>81</v>
      </c>
      <c r="D40" s="5">
        <f>'[12]2011. 11월'!C36</f>
        <v>88.8</v>
      </c>
      <c r="E40" s="5">
        <f>'[12]2011. 11월'!D36</f>
        <v>73.900000000000006</v>
      </c>
      <c r="F40" s="5">
        <f>'[12]2011. 11월'!E36</f>
        <v>81.7</v>
      </c>
      <c r="G40" s="6">
        <f>'[12]2011. 11월'!F36</f>
        <v>29.58</v>
      </c>
      <c r="H40" s="6">
        <f>'[12]2011. 11월'!G36</f>
        <v>2.6160000000000001</v>
      </c>
      <c r="I40" s="4">
        <f>'[12]2011. 11월'!H36</f>
        <v>18000</v>
      </c>
      <c r="J40" s="4">
        <f>'[12]2011. 11월'!I36</f>
        <v>81</v>
      </c>
      <c r="K40" s="5">
        <f>'[12]2011. 11월'!J36</f>
        <v>3.2</v>
      </c>
      <c r="L40" s="5">
        <f>'[12]2011. 11월'!K36</f>
        <v>5.6</v>
      </c>
      <c r="M40" s="5">
        <f>'[12]2011. 11월'!L36</f>
        <v>4.4000000000000004</v>
      </c>
      <c r="N40" s="6">
        <f>'[12]2011. 11월'!M36</f>
        <v>7.5359999999999996</v>
      </c>
      <c r="O40" s="6">
        <f>'[12]2011. 11월'!N36</f>
        <v>0.56399999999999995</v>
      </c>
      <c r="P40" s="7" t="str">
        <f>'[12]2011. 11월'!O36</f>
        <v>&lt;30</v>
      </c>
    </row>
    <row r="41" spans="1:16" ht="18.75" customHeight="1">
      <c r="A41" s="22" t="s">
        <v>58</v>
      </c>
      <c r="B41" s="1" t="s">
        <v>44</v>
      </c>
      <c r="C41" s="4">
        <f>'[12]2011. 12월'!B38</f>
        <v>83.5</v>
      </c>
      <c r="D41" s="5">
        <f>'[12]2011. 12월'!C38</f>
        <v>101.55000000000001</v>
      </c>
      <c r="E41" s="5">
        <f>'[12]2011. 12월'!D38</f>
        <v>83.425000000000011</v>
      </c>
      <c r="F41" s="5">
        <f>'[12]2011. 12월'!E38</f>
        <v>88.75</v>
      </c>
      <c r="G41" s="6">
        <f>'[12]2011. 12월'!F38</f>
        <v>29.14</v>
      </c>
      <c r="H41" s="6">
        <f>'[12]2011. 12월'!G38</f>
        <v>3.1179999999999999</v>
      </c>
      <c r="I41" s="4">
        <f>'[12]2011. 12월'!H38</f>
        <v>19000</v>
      </c>
      <c r="J41" s="4">
        <f>'[12]2011. 12월'!I38</f>
        <v>83.5</v>
      </c>
      <c r="K41" s="5">
        <f>'[12]2011. 12월'!J38</f>
        <v>3.2750000000000004</v>
      </c>
      <c r="L41" s="5">
        <f>'[12]2011. 12월'!K38</f>
        <v>5.7250000000000005</v>
      </c>
      <c r="M41" s="5">
        <f>'[12]2011. 12월'!L38</f>
        <v>5.45</v>
      </c>
      <c r="N41" s="6">
        <f>'[12]2011. 12월'!M38</f>
        <v>6.9739999999999993</v>
      </c>
      <c r="O41" s="6">
        <f>'[12]2011. 12월'!N38</f>
        <v>0.63700000000000001</v>
      </c>
      <c r="P41" s="7" t="str">
        <f>'[12]2011. 12월'!O38</f>
        <v>&lt;30</v>
      </c>
    </row>
    <row r="42" spans="1:16" ht="18.75" customHeight="1">
      <c r="A42" s="22"/>
      <c r="B42" s="1" t="s">
        <v>45</v>
      </c>
      <c r="C42" s="4">
        <f>'[12]2011. 12월'!B37</f>
        <v>89</v>
      </c>
      <c r="D42" s="5">
        <f>'[12]2011. 12월'!C37</f>
        <v>113.4</v>
      </c>
      <c r="E42" s="5">
        <f>'[12]2011. 12월'!D37</f>
        <v>94.4</v>
      </c>
      <c r="F42" s="5">
        <f>'[12]2011. 12월'!E37</f>
        <v>94</v>
      </c>
      <c r="G42" s="6">
        <f>'[12]2011. 12월'!F37</f>
        <v>30.6</v>
      </c>
      <c r="H42" s="6">
        <f>'[12]2011. 12월'!G37</f>
        <v>3.3119999999999998</v>
      </c>
      <c r="I42" s="4">
        <f>'[12]2011. 12월'!H37</f>
        <v>20000</v>
      </c>
      <c r="J42" s="4">
        <f>'[12]2011. 12월'!I37</f>
        <v>89</v>
      </c>
      <c r="K42" s="5">
        <f>'[12]2011. 12월'!J37</f>
        <v>3.4</v>
      </c>
      <c r="L42" s="5">
        <f>'[12]2011. 12월'!K37</f>
        <v>5.9</v>
      </c>
      <c r="M42" s="5">
        <f>'[12]2011. 12월'!L37</f>
        <v>5.8</v>
      </c>
      <c r="N42" s="6">
        <f>'[12]2011. 12월'!M37</f>
        <v>7.76</v>
      </c>
      <c r="O42" s="6">
        <f>'[12]2011. 12월'!N37</f>
        <v>0.70599999999999996</v>
      </c>
      <c r="P42" s="7" t="str">
        <f>'[12]2011. 12월'!O37</f>
        <v>&lt;30</v>
      </c>
    </row>
    <row r="43" spans="1:16" ht="18.75" customHeight="1" thickBot="1">
      <c r="A43" s="23"/>
      <c r="B43" s="8" t="s">
        <v>46</v>
      </c>
      <c r="C43" s="9">
        <f>'[12]2011. 12월'!B36</f>
        <v>79</v>
      </c>
      <c r="D43" s="10">
        <f>'[12]2011. 12월'!C36</f>
        <v>89.2</v>
      </c>
      <c r="E43" s="10">
        <f>'[12]2011. 12월'!D36</f>
        <v>72.099999999999994</v>
      </c>
      <c r="F43" s="10">
        <f>'[12]2011. 12월'!E36</f>
        <v>84</v>
      </c>
      <c r="G43" s="11">
        <f>'[12]2011. 12월'!F36</f>
        <v>28.2</v>
      </c>
      <c r="H43" s="11">
        <f>'[12]2011. 12월'!G36</f>
        <v>2.8319999999999999</v>
      </c>
      <c r="I43" s="9">
        <f>'[12]2011. 12월'!H36</f>
        <v>19000</v>
      </c>
      <c r="J43" s="9">
        <f>'[12]2011. 12월'!I36</f>
        <v>79</v>
      </c>
      <c r="K43" s="10">
        <f>'[12]2011. 12월'!J36</f>
        <v>3.2</v>
      </c>
      <c r="L43" s="10">
        <f>'[12]2011. 12월'!K36</f>
        <v>5.6</v>
      </c>
      <c r="M43" s="10">
        <f>'[12]2011. 12월'!L36</f>
        <v>5.2</v>
      </c>
      <c r="N43" s="11">
        <f>'[12]2011. 12월'!M36</f>
        <v>6.2640000000000002</v>
      </c>
      <c r="O43" s="11">
        <f>'[12]2011. 12월'!N36</f>
        <v>0.53800000000000003</v>
      </c>
      <c r="P43" s="12" t="str">
        <f>'[12]2011. 12월'!O36</f>
        <v>&lt;30</v>
      </c>
    </row>
  </sheetData>
  <mergeCells count="21">
    <mergeCell ref="A1:J1"/>
    <mergeCell ref="A2:D2"/>
    <mergeCell ref="A3:A4"/>
    <mergeCell ref="B3:B4"/>
    <mergeCell ref="C3:C4"/>
    <mergeCell ref="D3:I3"/>
    <mergeCell ref="J3:J4"/>
    <mergeCell ref="A38:A40"/>
    <mergeCell ref="A41:A43"/>
    <mergeCell ref="A20:A22"/>
    <mergeCell ref="A23:A25"/>
    <mergeCell ref="A26:A28"/>
    <mergeCell ref="A29:A31"/>
    <mergeCell ref="A32:A34"/>
    <mergeCell ref="A35:A37"/>
    <mergeCell ref="A14:A16"/>
    <mergeCell ref="A17:A19"/>
    <mergeCell ref="K3:P3"/>
    <mergeCell ref="A5:A7"/>
    <mergeCell ref="A8:A10"/>
    <mergeCell ref="A11:A13"/>
  </mergeCells>
  <phoneticPr fontId="2" type="noConversion"/>
  <pageMargins left="0.31" right="0.27559055118110237" top="0.74803149606299213" bottom="0.74803149606299213" header="0.31496062992125984" footer="0.31496062992125984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43"/>
  <sheetViews>
    <sheetView view="pageBreakPreview" topLeftCell="A9" zoomScaleNormal="100" workbookViewId="0">
      <selection activeCell="R27" sqref="R27"/>
    </sheetView>
  </sheetViews>
  <sheetFormatPr defaultRowHeight="16.5"/>
  <cols>
    <col min="1" max="16" width="6.625" customWidth="1"/>
  </cols>
  <sheetData>
    <row r="1" spans="1:16" ht="42" customHeight="1">
      <c r="A1" s="24" t="s">
        <v>31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  <c r="M1" s="13"/>
      <c r="N1" s="13"/>
      <c r="O1" s="13"/>
      <c r="P1" s="13"/>
    </row>
    <row r="2" spans="1:16" ht="18.75" customHeight="1" thickBot="1">
      <c r="A2" s="30" t="s">
        <v>68</v>
      </c>
      <c r="B2" s="31"/>
      <c r="C2" s="31"/>
      <c r="D2" s="3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8.75" customHeight="1">
      <c r="A3" s="26" t="s">
        <v>32</v>
      </c>
      <c r="B3" s="20" t="s">
        <v>33</v>
      </c>
      <c r="C3" s="28" t="s">
        <v>69</v>
      </c>
      <c r="D3" s="20" t="s">
        <v>34</v>
      </c>
      <c r="E3" s="20"/>
      <c r="F3" s="20"/>
      <c r="G3" s="20"/>
      <c r="H3" s="20"/>
      <c r="I3" s="20"/>
      <c r="J3" s="28" t="s">
        <v>35</v>
      </c>
      <c r="K3" s="20" t="s">
        <v>36</v>
      </c>
      <c r="L3" s="20"/>
      <c r="M3" s="20"/>
      <c r="N3" s="20"/>
      <c r="O3" s="20"/>
      <c r="P3" s="21"/>
    </row>
    <row r="4" spans="1:16" ht="33.75">
      <c r="A4" s="22"/>
      <c r="B4" s="27"/>
      <c r="C4" s="27"/>
      <c r="D4" s="1" t="s">
        <v>37</v>
      </c>
      <c r="E4" s="1" t="s">
        <v>38</v>
      </c>
      <c r="F4" s="1" t="s">
        <v>39</v>
      </c>
      <c r="G4" s="1" t="s">
        <v>40</v>
      </c>
      <c r="H4" s="1" t="s">
        <v>41</v>
      </c>
      <c r="I4" s="2" t="s">
        <v>42</v>
      </c>
      <c r="J4" s="29"/>
      <c r="K4" s="1" t="s">
        <v>37</v>
      </c>
      <c r="L4" s="1" t="s">
        <v>38</v>
      </c>
      <c r="M4" s="1" t="s">
        <v>39</v>
      </c>
      <c r="N4" s="1" t="s">
        <v>40</v>
      </c>
      <c r="O4" s="1" t="s">
        <v>41</v>
      </c>
      <c r="P4" s="3" t="s">
        <v>42</v>
      </c>
    </row>
    <row r="5" spans="1:16" ht="18.75" customHeight="1">
      <c r="A5" s="22" t="s">
        <v>43</v>
      </c>
      <c r="B5" s="1" t="s">
        <v>44</v>
      </c>
      <c r="C5" s="4">
        <f>[13]총괄!B19</f>
        <v>49.666666666666664</v>
      </c>
      <c r="D5" s="5">
        <f>[13]총괄!C19</f>
        <v>110.40750000000001</v>
      </c>
      <c r="E5" s="5">
        <f>[13]총괄!D19</f>
        <v>86.4375</v>
      </c>
      <c r="F5" s="5">
        <f>[13]총괄!E19</f>
        <v>84.772500000000008</v>
      </c>
      <c r="G5" s="6">
        <f>[13]총괄!F19</f>
        <v>35.5107</v>
      </c>
      <c r="H5" s="6">
        <f>[13]총괄!G19</f>
        <v>3.7709666666666668</v>
      </c>
      <c r="I5" s="4">
        <f>[13]총괄!H19</f>
        <v>19000</v>
      </c>
      <c r="J5" s="4">
        <f>[13]총괄!I19</f>
        <v>49.666666666666664</v>
      </c>
      <c r="K5" s="5">
        <f>[13]총괄!J19</f>
        <v>4.0158333333333331</v>
      </c>
      <c r="L5" s="5">
        <f>[13]총괄!K19</f>
        <v>6.7316666666666656</v>
      </c>
      <c r="M5" s="5">
        <f>[13]총괄!L19</f>
        <v>5.8183333333333342</v>
      </c>
      <c r="N5" s="6">
        <f>[13]총괄!M19</f>
        <v>8.375</v>
      </c>
      <c r="O5" s="6">
        <f>[13]총괄!N19</f>
        <v>0.88221666666666676</v>
      </c>
      <c r="P5" s="7" t="s">
        <v>67</v>
      </c>
    </row>
    <row r="6" spans="1:16" ht="18.75" customHeight="1">
      <c r="A6" s="22"/>
      <c r="B6" s="1" t="s">
        <v>45</v>
      </c>
      <c r="C6" s="4">
        <f>[13]총괄!B18</f>
        <v>59</v>
      </c>
      <c r="D6" s="5">
        <f>[13]총괄!C18</f>
        <v>143.02500000000001</v>
      </c>
      <c r="E6" s="5">
        <f>[13]총괄!D18</f>
        <v>98</v>
      </c>
      <c r="F6" s="5">
        <f>[13]총괄!E18</f>
        <v>94.42</v>
      </c>
      <c r="G6" s="6">
        <f>[13]총괄!F18</f>
        <v>50.64</v>
      </c>
      <c r="H6" s="6">
        <f>[13]총괄!G18</f>
        <v>4.7100000000000009</v>
      </c>
      <c r="I6" s="4">
        <f>[13]총괄!H18</f>
        <v>25000</v>
      </c>
      <c r="J6" s="4">
        <f>[13]총괄!I18</f>
        <v>59</v>
      </c>
      <c r="K6" s="5">
        <f>[13]총괄!J18</f>
        <v>6.55</v>
      </c>
      <c r="L6" s="5">
        <f>[13]총괄!K18</f>
        <v>10.625</v>
      </c>
      <c r="M6" s="5">
        <f>[13]총괄!L18</f>
        <v>9.1</v>
      </c>
      <c r="N6" s="6">
        <f>[13]총괄!M18</f>
        <v>14.898</v>
      </c>
      <c r="O6" s="6">
        <f>[13]총괄!N18</f>
        <v>1.335</v>
      </c>
      <c r="P6" s="7" t="s">
        <v>67</v>
      </c>
    </row>
    <row r="7" spans="1:16" ht="18.75" customHeight="1">
      <c r="A7" s="22"/>
      <c r="B7" s="1" t="s">
        <v>46</v>
      </c>
      <c r="C7" s="4">
        <f>[13]총괄!B17</f>
        <v>42.5</v>
      </c>
      <c r="D7" s="5">
        <f>[13]총괄!C17</f>
        <v>91.92</v>
      </c>
      <c r="E7" s="5">
        <f>[13]총괄!D17</f>
        <v>76.25</v>
      </c>
      <c r="F7" s="5">
        <f>[13]총괄!E17</f>
        <v>71.84</v>
      </c>
      <c r="G7" s="6">
        <f>[13]총괄!F17</f>
        <v>25.395</v>
      </c>
      <c r="H7" s="6">
        <f>[13]총괄!G17</f>
        <v>2.8032000000000004</v>
      </c>
      <c r="I7" s="4">
        <f>[13]총괄!H17</f>
        <v>14000</v>
      </c>
      <c r="J7" s="4">
        <f>[13]총괄!I17</f>
        <v>42.5</v>
      </c>
      <c r="K7" s="5">
        <f>[13]총괄!J17</f>
        <v>2.0249999999999999</v>
      </c>
      <c r="L7" s="5">
        <f>[13]총괄!K17</f>
        <v>3.5</v>
      </c>
      <c r="M7" s="5">
        <f>[13]총괄!L17</f>
        <v>1.7</v>
      </c>
      <c r="N7" s="6">
        <f>[13]총괄!M17</f>
        <v>3.81</v>
      </c>
      <c r="O7" s="6">
        <f>[13]총괄!N17</f>
        <v>0.49025000000000002</v>
      </c>
      <c r="P7" s="7" t="s">
        <v>67</v>
      </c>
    </row>
    <row r="8" spans="1:16" ht="18.75" customHeight="1">
      <c r="A8" s="22" t="s">
        <v>47</v>
      </c>
      <c r="B8" s="1" t="s">
        <v>44</v>
      </c>
      <c r="C8" s="4">
        <f>'[13]2011. 1월'!B38</f>
        <v>42.5</v>
      </c>
      <c r="D8" s="5">
        <f>'[13]2011. 1월'!C38</f>
        <v>143.02500000000001</v>
      </c>
      <c r="E8" s="5">
        <f>'[13]2011. 1월'!D38</f>
        <v>91.550000000000011</v>
      </c>
      <c r="F8" s="5">
        <f>'[13]2011. 1월'!E38</f>
        <v>94.25</v>
      </c>
      <c r="G8" s="6">
        <f>'[13]2011. 1월'!F38</f>
        <v>48.64</v>
      </c>
      <c r="H8" s="6">
        <f>'[13]2011. 1월'!G38</f>
        <v>4.7100000000000009</v>
      </c>
      <c r="I8" s="4">
        <f>'[13]2011. 1월'!H38</f>
        <v>15000</v>
      </c>
      <c r="J8" s="4">
        <f>'[13]2011. 1월'!I38</f>
        <v>42.5</v>
      </c>
      <c r="K8" s="5">
        <f>'[13]2011. 1월'!J38</f>
        <v>6.55</v>
      </c>
      <c r="L8" s="5">
        <f>'[13]2011. 1월'!K38</f>
        <v>10.625</v>
      </c>
      <c r="M8" s="5">
        <f>'[13]2011. 1월'!L38</f>
        <v>9.1</v>
      </c>
      <c r="N8" s="6">
        <f>'[13]2011. 1월'!M38</f>
        <v>14.898</v>
      </c>
      <c r="O8" s="6">
        <f>'[13]2011. 1월'!N38</f>
        <v>1.0680000000000001</v>
      </c>
      <c r="P8" s="7" t="s">
        <v>67</v>
      </c>
    </row>
    <row r="9" spans="1:16" ht="18.75" customHeight="1">
      <c r="A9" s="22"/>
      <c r="B9" s="1" t="s">
        <v>45</v>
      </c>
      <c r="C9" s="4">
        <f>'[13]2011. 1월'!B37</f>
        <v>45</v>
      </c>
      <c r="D9" s="5">
        <f>'[13]2011. 1월'!C37</f>
        <v>163.1</v>
      </c>
      <c r="E9" s="5">
        <f>'[13]2011. 1월'!D37</f>
        <v>137.6</v>
      </c>
      <c r="F9" s="5">
        <f>'[13]2011. 1월'!E37</f>
        <v>112</v>
      </c>
      <c r="G9" s="6">
        <f>'[13]2011. 1월'!F37</f>
        <v>67.84</v>
      </c>
      <c r="H9" s="6">
        <f>'[13]2011. 1월'!G37</f>
        <v>6.96</v>
      </c>
      <c r="I9" s="4">
        <f>'[13]2011. 1월'!H37</f>
        <v>16500</v>
      </c>
      <c r="J9" s="4">
        <f>'[13]2011. 1월'!I37</f>
        <v>45</v>
      </c>
      <c r="K9" s="5">
        <f>'[13]2011. 1월'!J37</f>
        <v>7.5</v>
      </c>
      <c r="L9" s="5">
        <f>'[13]2011. 1월'!K37</f>
        <v>14.2</v>
      </c>
      <c r="M9" s="5">
        <f>'[13]2011. 1월'!L37</f>
        <v>10</v>
      </c>
      <c r="N9" s="6">
        <f>'[13]2011. 1월'!M37</f>
        <v>17.616</v>
      </c>
      <c r="O9" s="6">
        <f>'[13]2011. 1월'!N37</f>
        <v>1.0920000000000001</v>
      </c>
      <c r="P9" s="7" t="s">
        <v>67</v>
      </c>
    </row>
    <row r="10" spans="1:16" ht="18.75" customHeight="1">
      <c r="A10" s="22"/>
      <c r="B10" s="1" t="s">
        <v>46</v>
      </c>
      <c r="C10" s="4">
        <f>'[13]2011. 1월'!B36</f>
        <v>40</v>
      </c>
      <c r="D10" s="5">
        <f>'[13]2011. 1월'!C36</f>
        <v>127.8</v>
      </c>
      <c r="E10" s="5">
        <f>'[13]2011. 1월'!D36</f>
        <v>60.9</v>
      </c>
      <c r="F10" s="5">
        <f>'[13]2011. 1월'!E36</f>
        <v>81</v>
      </c>
      <c r="G10" s="6">
        <f>'[13]2011. 1월'!F36</f>
        <v>32.4</v>
      </c>
      <c r="H10" s="6">
        <f>'[13]2011. 1월'!G36</f>
        <v>3.1680000000000001</v>
      </c>
      <c r="I10" s="4">
        <f>'[13]2011. 1월'!H36</f>
        <v>11500</v>
      </c>
      <c r="J10" s="4">
        <f>'[13]2011. 1월'!I36</f>
        <v>40</v>
      </c>
      <c r="K10" s="5">
        <f>'[13]2011. 1월'!J36</f>
        <v>5.5</v>
      </c>
      <c r="L10" s="5">
        <f>'[13]2011. 1월'!K36</f>
        <v>8.6</v>
      </c>
      <c r="M10" s="5">
        <f>'[13]2011. 1월'!L36</f>
        <v>8.1999999999999993</v>
      </c>
      <c r="N10" s="6">
        <f>'[13]2011. 1월'!M36</f>
        <v>10.295999999999999</v>
      </c>
      <c r="O10" s="6">
        <f>'[13]2011. 1월'!N36</f>
        <v>1.044</v>
      </c>
      <c r="P10" s="7" t="s">
        <v>67</v>
      </c>
    </row>
    <row r="11" spans="1:16" ht="18.75" customHeight="1">
      <c r="A11" s="22" t="s">
        <v>48</v>
      </c>
      <c r="B11" s="1" t="s">
        <v>44</v>
      </c>
      <c r="C11" s="4">
        <f>'[13]2011. 2월'!B38</f>
        <v>42.75</v>
      </c>
      <c r="D11" s="5">
        <f>'[13]2011. 2월'!C38</f>
        <v>121.8</v>
      </c>
      <c r="E11" s="5">
        <f>'[13]2011. 2월'!D38</f>
        <v>98</v>
      </c>
      <c r="F11" s="5">
        <f>'[13]2011. 2월'!E38</f>
        <v>83.25</v>
      </c>
      <c r="G11" s="6">
        <f>'[13]2011. 2월'!F38</f>
        <v>50.64</v>
      </c>
      <c r="H11" s="6">
        <f>'[13]2011. 2월'!G38</f>
        <v>4.1400000000000006</v>
      </c>
      <c r="I11" s="4">
        <f>'[13]2011. 2월'!H38</f>
        <v>14000</v>
      </c>
      <c r="J11" s="4">
        <f>'[13]2011. 2월'!I38</f>
        <v>42.75</v>
      </c>
      <c r="K11" s="5">
        <f>'[13]2011. 2월'!J38</f>
        <v>4.4749999999999996</v>
      </c>
      <c r="L11" s="5">
        <f>'[13]2011. 2월'!K38</f>
        <v>7.1999999999999993</v>
      </c>
      <c r="M11" s="5">
        <f>'[13]2011. 2월'!L38</f>
        <v>8.9</v>
      </c>
      <c r="N11" s="6">
        <f>'[13]2011. 2월'!M38</f>
        <v>9.6059999999999999</v>
      </c>
      <c r="O11" s="6">
        <f>'[13]2011. 2월'!N38</f>
        <v>1.335</v>
      </c>
      <c r="P11" s="7" t="s">
        <v>67</v>
      </c>
    </row>
    <row r="12" spans="1:16" ht="18.75" customHeight="1">
      <c r="A12" s="22"/>
      <c r="B12" s="1" t="s">
        <v>45</v>
      </c>
      <c r="C12" s="4">
        <f>'[13]2011. 2월'!B37</f>
        <v>45</v>
      </c>
      <c r="D12" s="5">
        <f>'[13]2011. 2월'!C37</f>
        <v>142.5</v>
      </c>
      <c r="E12" s="5">
        <f>'[13]2011. 2월'!D37</f>
        <v>105</v>
      </c>
      <c r="F12" s="5">
        <f>'[13]2011. 2월'!E37</f>
        <v>87</v>
      </c>
      <c r="G12" s="6">
        <f>'[13]2011. 2월'!F37</f>
        <v>57.6</v>
      </c>
      <c r="H12" s="6">
        <f>'[13]2011. 2월'!G37</f>
        <v>4.7039999999999997</v>
      </c>
      <c r="I12" s="4">
        <f>'[13]2011. 2월'!H37</f>
        <v>14500</v>
      </c>
      <c r="J12" s="4">
        <f>'[13]2011. 2월'!I37</f>
        <v>45</v>
      </c>
      <c r="K12" s="5">
        <f>'[13]2011. 2월'!J37</f>
        <v>5.8</v>
      </c>
      <c r="L12" s="5">
        <f>'[13]2011. 2월'!K37</f>
        <v>8.6999999999999993</v>
      </c>
      <c r="M12" s="5">
        <f>'[13]2011. 2월'!L37</f>
        <v>9.8000000000000007</v>
      </c>
      <c r="N12" s="6">
        <f>'[13]2011. 2월'!M37</f>
        <v>10.464</v>
      </c>
      <c r="O12" s="6">
        <f>'[13]2011. 2월'!N37</f>
        <v>1.728</v>
      </c>
      <c r="P12" s="7" t="s">
        <v>67</v>
      </c>
    </row>
    <row r="13" spans="1:16" ht="18.75" customHeight="1">
      <c r="A13" s="22"/>
      <c r="B13" s="1" t="s">
        <v>46</v>
      </c>
      <c r="C13" s="4">
        <f>'[13]2011. 2월'!B36</f>
        <v>39</v>
      </c>
      <c r="D13" s="5">
        <f>'[13]2011. 2월'!C36</f>
        <v>110.4</v>
      </c>
      <c r="E13" s="5">
        <f>'[13]2011. 2월'!D36</f>
        <v>92</v>
      </c>
      <c r="F13" s="5">
        <f>'[13]2011. 2월'!E36</f>
        <v>74</v>
      </c>
      <c r="G13" s="6">
        <f>'[13]2011. 2월'!F36</f>
        <v>42.24</v>
      </c>
      <c r="H13" s="6">
        <f>'[13]2011. 2월'!G36</f>
        <v>3.6480000000000001</v>
      </c>
      <c r="I13" s="4">
        <f>'[13]2011. 2월'!H36</f>
        <v>13200</v>
      </c>
      <c r="J13" s="4">
        <f>'[13]2011. 2월'!I36</f>
        <v>39</v>
      </c>
      <c r="K13" s="5">
        <f>'[13]2011. 2월'!J36</f>
        <v>3.8</v>
      </c>
      <c r="L13" s="5">
        <f>'[13]2011. 2월'!K36</f>
        <v>6.2</v>
      </c>
      <c r="M13" s="5">
        <f>'[13]2011. 2월'!L36</f>
        <v>8.1999999999999993</v>
      </c>
      <c r="N13" s="6">
        <f>'[13]2011. 2월'!M36</f>
        <v>8.4960000000000004</v>
      </c>
      <c r="O13" s="6">
        <f>'[13]2011. 2월'!N36</f>
        <v>1.008</v>
      </c>
      <c r="P13" s="7" t="s">
        <v>67</v>
      </c>
    </row>
    <row r="14" spans="1:16" ht="18.75" customHeight="1">
      <c r="A14" s="22" t="s">
        <v>49</v>
      </c>
      <c r="B14" s="1" t="s">
        <v>44</v>
      </c>
      <c r="C14" s="4">
        <f>'[13]2011. 3월'!B38</f>
        <v>47</v>
      </c>
      <c r="D14" s="5">
        <f>'[13]2011. 3월'!C38</f>
        <v>91.92</v>
      </c>
      <c r="E14" s="5">
        <f>'[13]2011. 3월'!D38</f>
        <v>76.66</v>
      </c>
      <c r="F14" s="5">
        <f>'[13]2011. 3월'!E38</f>
        <v>71.84</v>
      </c>
      <c r="G14" s="6">
        <f>'[13]2011. 3월'!F38</f>
        <v>32.868000000000002</v>
      </c>
      <c r="H14" s="6">
        <f>'[13]2011. 3월'!G38</f>
        <v>3.6255999999999999</v>
      </c>
      <c r="I14" s="4">
        <f>'[13]2011. 3월'!H38</f>
        <v>18000</v>
      </c>
      <c r="J14" s="4">
        <f>'[13]2011. 3월'!I38</f>
        <v>47</v>
      </c>
      <c r="K14" s="5">
        <f>'[13]2011. 3월'!J38</f>
        <v>4.76</v>
      </c>
      <c r="L14" s="5">
        <f>'[13]2011. 3월'!K38</f>
        <v>8.16</v>
      </c>
      <c r="M14" s="5">
        <f>'[13]2011. 3월'!L38</f>
        <v>5.96</v>
      </c>
      <c r="N14" s="6">
        <f>'[13]2011. 3월'!M38</f>
        <v>10.151999999999999</v>
      </c>
      <c r="O14" s="6">
        <f>'[13]2011. 3월'!N38</f>
        <v>1.2759999999999998</v>
      </c>
      <c r="P14" s="7" t="s">
        <v>67</v>
      </c>
    </row>
    <row r="15" spans="1:16" ht="18.75" customHeight="1">
      <c r="A15" s="22"/>
      <c r="B15" s="1" t="s">
        <v>45</v>
      </c>
      <c r="C15" s="4">
        <f>'[13]2011. 3월'!B37</f>
        <v>60</v>
      </c>
      <c r="D15" s="5">
        <f>'[13]2011. 3월'!C37</f>
        <v>119.4</v>
      </c>
      <c r="E15" s="5">
        <f>'[13]2011. 3월'!D37</f>
        <v>99.4</v>
      </c>
      <c r="F15" s="5">
        <f>'[13]2011. 3월'!E37</f>
        <v>75</v>
      </c>
      <c r="G15" s="6">
        <f>'[13]2011. 3월'!F37</f>
        <v>39.04</v>
      </c>
      <c r="H15" s="6">
        <f>'[13]2011. 3월'!G37</f>
        <v>4.1280000000000001</v>
      </c>
      <c r="I15" s="4">
        <f>'[13]2011. 3월'!H37</f>
        <v>19500</v>
      </c>
      <c r="J15" s="4">
        <f>'[13]2011. 3월'!I37</f>
        <v>60</v>
      </c>
      <c r="K15" s="5">
        <f>'[13]2011. 3월'!J37</f>
        <v>6.2</v>
      </c>
      <c r="L15" s="5">
        <f>'[13]2011. 3월'!K37</f>
        <v>10.5</v>
      </c>
      <c r="M15" s="5">
        <f>'[13]2011. 3월'!L37</f>
        <v>8</v>
      </c>
      <c r="N15" s="6">
        <f>'[13]2011. 3월'!M37</f>
        <v>14.256</v>
      </c>
      <c r="O15" s="6">
        <f>'[13]2011. 3월'!N37</f>
        <v>1.5</v>
      </c>
      <c r="P15" s="7" t="s">
        <v>67</v>
      </c>
    </row>
    <row r="16" spans="1:16" ht="18.75" customHeight="1">
      <c r="A16" s="22"/>
      <c r="B16" s="1" t="s">
        <v>46</v>
      </c>
      <c r="C16" s="4">
        <f>'[13]2011. 3월'!B36</f>
        <v>37</v>
      </c>
      <c r="D16" s="5">
        <f>'[13]2011. 3월'!C36</f>
        <v>68.400000000000006</v>
      </c>
      <c r="E16" s="5">
        <f>'[13]2011. 3월'!D36</f>
        <v>56.7</v>
      </c>
      <c r="F16" s="5">
        <f>'[13]2011. 3월'!E36</f>
        <v>63</v>
      </c>
      <c r="G16" s="6">
        <f>'[13]2011. 3월'!F36</f>
        <v>28.62</v>
      </c>
      <c r="H16" s="6">
        <f>'[13]2011. 3월'!G36</f>
        <v>3.0960000000000001</v>
      </c>
      <c r="I16" s="4">
        <f>'[13]2011. 3월'!H36</f>
        <v>15000</v>
      </c>
      <c r="J16" s="4">
        <f>'[13]2011. 3월'!I36</f>
        <v>37</v>
      </c>
      <c r="K16" s="5">
        <f>'[13]2011. 3월'!J36</f>
        <v>4.0999999999999996</v>
      </c>
      <c r="L16" s="5">
        <f>'[13]2011. 3월'!K36</f>
        <v>7</v>
      </c>
      <c r="M16" s="5">
        <f>'[13]2011. 3월'!L36</f>
        <v>3.2</v>
      </c>
      <c r="N16" s="6">
        <f>'[13]2011. 3월'!M36</f>
        <v>8.76</v>
      </c>
      <c r="O16" s="6">
        <f>'[13]2011. 3월'!N36</f>
        <v>0.872</v>
      </c>
      <c r="P16" s="7" t="s">
        <v>67</v>
      </c>
    </row>
    <row r="17" spans="1:16" ht="18.75" customHeight="1">
      <c r="A17" s="22" t="s">
        <v>50</v>
      </c>
      <c r="B17" s="1" t="s">
        <v>44</v>
      </c>
      <c r="C17" s="4">
        <f>'[13]2011. 4월'!B38</f>
        <v>50.25</v>
      </c>
      <c r="D17" s="5">
        <f>'[13]2011. 4월'!C38</f>
        <v>94.300000000000011</v>
      </c>
      <c r="E17" s="5">
        <f>'[13]2011. 4월'!D38</f>
        <v>76.25</v>
      </c>
      <c r="F17" s="5">
        <f>'[13]2011. 4월'!E38</f>
        <v>76.325000000000003</v>
      </c>
      <c r="G17" s="6">
        <f>'[13]2011. 4월'!F38</f>
        <v>25.395</v>
      </c>
      <c r="H17" s="6">
        <f>'[13]2011. 4월'!G38</f>
        <v>3.4619999999999997</v>
      </c>
      <c r="I17" s="4">
        <f>'[13]2011. 4월'!H38</f>
        <v>19000</v>
      </c>
      <c r="J17" s="4">
        <f>'[13]2011. 4월'!I38</f>
        <v>50.25</v>
      </c>
      <c r="K17" s="5">
        <f>'[13]2011. 4월'!J38</f>
        <v>2.5249999999999999</v>
      </c>
      <c r="L17" s="5">
        <f>'[13]2011. 4월'!K38</f>
        <v>4.4250000000000007</v>
      </c>
      <c r="M17" s="5">
        <f>'[13]2011. 4월'!L38</f>
        <v>3.35</v>
      </c>
      <c r="N17" s="6">
        <f>'[13]2011. 4월'!M38</f>
        <v>4.32</v>
      </c>
      <c r="O17" s="6">
        <f>'[13]2011. 4월'!N38</f>
        <v>0.54725000000000001</v>
      </c>
      <c r="P17" s="7" t="s">
        <v>67</v>
      </c>
    </row>
    <row r="18" spans="1:16" ht="18.75" customHeight="1">
      <c r="A18" s="22"/>
      <c r="B18" s="1" t="s">
        <v>45</v>
      </c>
      <c r="C18" s="4">
        <f>'[13]2011. 4월'!B37</f>
        <v>53</v>
      </c>
      <c r="D18" s="5">
        <f>'[13]2011. 4월'!C37</f>
        <v>107.1</v>
      </c>
      <c r="E18" s="5">
        <f>'[13]2011. 4월'!D37</f>
        <v>86.1</v>
      </c>
      <c r="F18" s="5">
        <f>'[13]2011. 4월'!E37</f>
        <v>79</v>
      </c>
      <c r="G18" s="6">
        <f>'[13]2011. 4월'!F37</f>
        <v>27.3</v>
      </c>
      <c r="H18" s="6">
        <f>'[13]2011. 4월'!G37</f>
        <v>3.7919999999999998</v>
      </c>
      <c r="I18" s="4">
        <f>'[13]2011. 4월'!H37</f>
        <v>19500</v>
      </c>
      <c r="J18" s="4">
        <f>'[13]2011. 4월'!I37</f>
        <v>53</v>
      </c>
      <c r="K18" s="5">
        <f>'[13]2011. 4월'!J37</f>
        <v>3</v>
      </c>
      <c r="L18" s="5">
        <f>'[13]2011. 4월'!K37</f>
        <v>5.2</v>
      </c>
      <c r="M18" s="5">
        <f>'[13]2011. 4월'!L37</f>
        <v>5.4</v>
      </c>
      <c r="N18" s="6">
        <f>'[13]2011. 4월'!M37</f>
        <v>5.52</v>
      </c>
      <c r="O18" s="6">
        <f>'[13]2011. 4월'!N37</f>
        <v>0.72799999999999998</v>
      </c>
      <c r="P18" s="7" t="s">
        <v>67</v>
      </c>
    </row>
    <row r="19" spans="1:16" ht="18.75" customHeight="1">
      <c r="A19" s="22"/>
      <c r="B19" s="1" t="s">
        <v>46</v>
      </c>
      <c r="C19" s="4">
        <f>'[13]2011. 4월'!B36</f>
        <v>48</v>
      </c>
      <c r="D19" s="5">
        <f>'[13]2011. 4월'!C36</f>
        <v>78.400000000000006</v>
      </c>
      <c r="E19" s="5">
        <f>'[13]2011. 4월'!D36</f>
        <v>64.599999999999994</v>
      </c>
      <c r="F19" s="5">
        <f>'[13]2011. 4월'!E36</f>
        <v>73</v>
      </c>
      <c r="G19" s="6">
        <f>'[13]2011. 4월'!F36</f>
        <v>22.62</v>
      </c>
      <c r="H19" s="6">
        <f>'[13]2011. 4월'!G36</f>
        <v>3.0720000000000001</v>
      </c>
      <c r="I19" s="4">
        <f>'[13]2011. 4월'!H36</f>
        <v>18500</v>
      </c>
      <c r="J19" s="4">
        <f>'[13]2011. 4월'!I36</f>
        <v>48</v>
      </c>
      <c r="K19" s="5">
        <f>'[13]2011. 4월'!J36</f>
        <v>2</v>
      </c>
      <c r="L19" s="5">
        <f>'[13]2011. 4월'!K36</f>
        <v>3.5</v>
      </c>
      <c r="M19" s="5">
        <f>'[13]2011. 4월'!L36</f>
        <v>2.2999999999999998</v>
      </c>
      <c r="N19" s="6">
        <f>'[13]2011. 4월'!M36</f>
        <v>3.1440000000000001</v>
      </c>
      <c r="O19" s="6">
        <f>'[13]2011. 4월'!N36</f>
        <v>0.4</v>
      </c>
      <c r="P19" s="7" t="s">
        <v>67</v>
      </c>
    </row>
    <row r="20" spans="1:16" ht="18.75" customHeight="1">
      <c r="A20" s="22" t="s">
        <v>51</v>
      </c>
      <c r="B20" s="1" t="s">
        <v>44</v>
      </c>
      <c r="C20" s="4">
        <f>'[13]2011. 5월'!B38</f>
        <v>56.5</v>
      </c>
      <c r="D20" s="5">
        <f>'[13]2011. 5월'!C38</f>
        <v>103.80000000000001</v>
      </c>
      <c r="E20" s="5">
        <f>'[13]2011. 5월'!D38</f>
        <v>85.525000000000006</v>
      </c>
      <c r="F20" s="5">
        <f>'[13]2011. 5월'!E38</f>
        <v>88.55</v>
      </c>
      <c r="G20" s="6">
        <f>'[13]2011. 5월'!F38</f>
        <v>28.375</v>
      </c>
      <c r="H20" s="6">
        <f>'[13]2011. 5월'!G38</f>
        <v>3.8850000000000002</v>
      </c>
      <c r="I20" s="4">
        <f>'[13]2011. 5월'!H38</f>
        <v>25000</v>
      </c>
      <c r="J20" s="4">
        <f>'[13]2011. 5월'!I38</f>
        <v>56.5</v>
      </c>
      <c r="K20" s="5">
        <f>'[13]2011. 5월'!J38</f>
        <v>2.0249999999999999</v>
      </c>
      <c r="L20" s="5">
        <f>'[13]2011. 5월'!K38</f>
        <v>3.5</v>
      </c>
      <c r="M20" s="5">
        <f>'[13]2011. 5월'!L38</f>
        <v>1.7</v>
      </c>
      <c r="N20" s="6">
        <f>'[13]2011. 5월'!M38</f>
        <v>3.81</v>
      </c>
      <c r="O20" s="6">
        <f>'[13]2011. 5월'!N38</f>
        <v>0.49025000000000002</v>
      </c>
      <c r="P20" s="7" t="s">
        <v>67</v>
      </c>
    </row>
    <row r="21" spans="1:16" ht="18.75" customHeight="1">
      <c r="A21" s="22"/>
      <c r="B21" s="1" t="s">
        <v>45</v>
      </c>
      <c r="C21" s="4">
        <f>'[13]2011. 5월'!B37</f>
        <v>60</v>
      </c>
      <c r="D21" s="5">
        <f>'[13]2011. 5월'!C37</f>
        <v>115.8</v>
      </c>
      <c r="E21" s="5">
        <f>'[13]2011. 5월'!D37</f>
        <v>92.6</v>
      </c>
      <c r="F21" s="5">
        <f>'[13]2011. 5월'!E37</f>
        <v>96.2</v>
      </c>
      <c r="G21" s="6">
        <f>'[13]2011. 5월'!F37</f>
        <v>31.84</v>
      </c>
      <c r="H21" s="6">
        <f>'[13]2011. 5월'!G37</f>
        <v>4.1879999999999997</v>
      </c>
      <c r="I21" s="4">
        <f>'[13]2011. 5월'!H37</f>
        <v>29000</v>
      </c>
      <c r="J21" s="4">
        <f>'[13]2011. 5월'!I37</f>
        <v>60</v>
      </c>
      <c r="K21" s="5">
        <f>'[13]2011. 5월'!J37</f>
        <v>2.4</v>
      </c>
      <c r="L21" s="5">
        <f>'[13]2011. 5월'!K37</f>
        <v>4</v>
      </c>
      <c r="M21" s="5">
        <f>'[13]2011. 5월'!L37</f>
        <v>2</v>
      </c>
      <c r="N21" s="6">
        <f>'[13]2011. 5월'!M37</f>
        <v>4.5839999999999996</v>
      </c>
      <c r="O21" s="6">
        <f>'[13]2011. 5월'!N37</f>
        <v>0.68300000000000005</v>
      </c>
      <c r="P21" s="7" t="s">
        <v>67</v>
      </c>
    </row>
    <row r="22" spans="1:16" ht="18.75" customHeight="1">
      <c r="A22" s="22"/>
      <c r="B22" s="1" t="s">
        <v>46</v>
      </c>
      <c r="C22" s="4">
        <f>'[13]2011. 5월'!B36</f>
        <v>54</v>
      </c>
      <c r="D22" s="5">
        <f>'[13]2011. 5월'!C36</f>
        <v>98.1</v>
      </c>
      <c r="E22" s="5">
        <f>'[13]2011. 5월'!D36</f>
        <v>80.900000000000006</v>
      </c>
      <c r="F22" s="5">
        <f>'[13]2011. 5월'!E36</f>
        <v>82.9</v>
      </c>
      <c r="G22" s="6">
        <f>'[13]2011. 5월'!F36</f>
        <v>26.52</v>
      </c>
      <c r="H22" s="6">
        <f>'[13]2011. 5월'!G36</f>
        <v>3.6</v>
      </c>
      <c r="I22" s="4">
        <f>'[13]2011. 5월'!H36</f>
        <v>20500</v>
      </c>
      <c r="J22" s="4">
        <f>'[13]2011. 5월'!I36</f>
        <v>54</v>
      </c>
      <c r="K22" s="5">
        <f>'[13]2011. 5월'!J36</f>
        <v>1.6</v>
      </c>
      <c r="L22" s="5">
        <f>'[13]2011. 5월'!K36</f>
        <v>2.8</v>
      </c>
      <c r="M22" s="5">
        <f>'[13]2011. 5월'!L36</f>
        <v>1.4</v>
      </c>
      <c r="N22" s="6">
        <f>'[13]2011. 5월'!M36</f>
        <v>3.2879999999999998</v>
      </c>
      <c r="O22" s="6">
        <f>'[13]2011. 5월'!N36</f>
        <v>0.39600000000000002</v>
      </c>
      <c r="P22" s="7" t="s">
        <v>67</v>
      </c>
    </row>
    <row r="23" spans="1:16" ht="18.75" customHeight="1">
      <c r="A23" s="22" t="s">
        <v>52</v>
      </c>
      <c r="B23" s="1" t="s">
        <v>44</v>
      </c>
      <c r="C23" s="4">
        <f>'[13]2011. 6월'!B38</f>
        <v>59</v>
      </c>
      <c r="D23" s="5">
        <f>'[13]2011. 6월'!C38</f>
        <v>107.6</v>
      </c>
      <c r="E23" s="5">
        <f>'[13]2011. 6월'!D38</f>
        <v>90.64</v>
      </c>
      <c r="F23" s="5">
        <f>'[13]2011. 6월'!E38</f>
        <v>94.42</v>
      </c>
      <c r="G23" s="6">
        <f>'[13]2011. 6월'!F38</f>
        <v>27.1462</v>
      </c>
      <c r="H23" s="6">
        <f>'[13]2011. 6월'!G38</f>
        <v>2.8032000000000004</v>
      </c>
      <c r="I23" s="4">
        <f>'[13]2011. 6월'!H38</f>
        <v>22000</v>
      </c>
      <c r="J23" s="4">
        <f>'[13]2011. 6월'!I38</f>
        <v>59</v>
      </c>
      <c r="K23" s="5">
        <f>'[13]2011. 6월'!J38</f>
        <v>3.7600000000000002</v>
      </c>
      <c r="L23" s="5">
        <f>'[13]2011. 6월'!K38</f>
        <v>6.4799999999999995</v>
      </c>
      <c r="M23" s="5">
        <f>'[13]2011. 6월'!L38</f>
        <v>5.9</v>
      </c>
      <c r="N23" s="6">
        <f>'[13]2011. 6월'!M38</f>
        <v>7.4640000000000004</v>
      </c>
      <c r="O23" s="6">
        <f>'[13]2011. 6월'!N38</f>
        <v>0.57680000000000009</v>
      </c>
      <c r="P23" s="7" t="s">
        <v>67</v>
      </c>
    </row>
    <row r="24" spans="1:16" ht="18.75" customHeight="1">
      <c r="A24" s="22"/>
      <c r="B24" s="1" t="s">
        <v>45</v>
      </c>
      <c r="C24" s="4">
        <f>'[13]2011. 6월'!B37</f>
        <v>63</v>
      </c>
      <c r="D24" s="5">
        <f>'[13]2011. 6월'!C37</f>
        <v>121.2</v>
      </c>
      <c r="E24" s="5">
        <f>'[13]2011. 6월'!D37</f>
        <v>101.1</v>
      </c>
      <c r="F24" s="5">
        <f>'[13]2011. 6월'!E37</f>
        <v>111</v>
      </c>
      <c r="G24" s="6">
        <f>'[13]2011. 6월'!F37</f>
        <v>36.119999999999997</v>
      </c>
      <c r="H24" s="6">
        <f>'[13]2011. 6월'!G37</f>
        <v>3.6</v>
      </c>
      <c r="I24" s="4">
        <f>'[13]2011. 6월'!H37</f>
        <v>24000</v>
      </c>
      <c r="J24" s="4">
        <f>'[13]2011. 6월'!I37</f>
        <v>63</v>
      </c>
      <c r="K24" s="5">
        <f>'[13]2011. 6월'!J37</f>
        <v>4.0999999999999996</v>
      </c>
      <c r="L24" s="5">
        <f>'[13]2011. 6월'!K37</f>
        <v>7.5</v>
      </c>
      <c r="M24" s="5">
        <f>'[13]2011. 6월'!L37</f>
        <v>8</v>
      </c>
      <c r="N24" s="6">
        <f>'[13]2011. 6월'!M37</f>
        <v>8.7360000000000007</v>
      </c>
      <c r="O24" s="6">
        <f>'[13]2011. 6월'!N37</f>
        <v>0.63600000000000001</v>
      </c>
      <c r="P24" s="7" t="s">
        <v>67</v>
      </c>
    </row>
    <row r="25" spans="1:16" ht="18.75" customHeight="1">
      <c r="A25" s="22"/>
      <c r="B25" s="1" t="s">
        <v>46</v>
      </c>
      <c r="C25" s="4">
        <f>'[13]2011. 6월'!B36</f>
        <v>57</v>
      </c>
      <c r="D25" s="5">
        <f>'[13]2011. 6월'!C36</f>
        <v>85.6</v>
      </c>
      <c r="E25" s="5">
        <f>'[13]2011. 6월'!D36</f>
        <v>70.7</v>
      </c>
      <c r="F25" s="5">
        <f>'[13]2011. 6월'!E36</f>
        <v>69</v>
      </c>
      <c r="G25" s="6">
        <f>'[13]2011. 6월'!F36</f>
        <v>13.92</v>
      </c>
      <c r="H25" s="6">
        <f>'[13]2011. 6월'!G36</f>
        <v>1.224</v>
      </c>
      <c r="I25" s="4">
        <f>'[13]2011. 6월'!H36</f>
        <v>20000</v>
      </c>
      <c r="J25" s="4">
        <f>'[13]2011. 6월'!I36</f>
        <v>57</v>
      </c>
      <c r="K25" s="5">
        <f>'[13]2011. 6월'!J36</f>
        <v>3.1</v>
      </c>
      <c r="L25" s="5">
        <f>'[13]2011. 6월'!K36</f>
        <v>5.6</v>
      </c>
      <c r="M25" s="5">
        <f>'[13]2011. 6월'!L36</f>
        <v>2.8</v>
      </c>
      <c r="N25" s="6">
        <f>'[13]2011. 6월'!M36</f>
        <v>6.4560000000000004</v>
      </c>
      <c r="O25" s="6">
        <f>'[13]2011. 6월'!N36</f>
        <v>0.45600000000000002</v>
      </c>
      <c r="P25" s="7" t="s">
        <v>67</v>
      </c>
    </row>
    <row r="26" spans="1:16" ht="18.75" customHeight="1">
      <c r="A26" s="22" t="s">
        <v>53</v>
      </c>
      <c r="B26" s="1" t="s">
        <v>44</v>
      </c>
      <c r="C26" s="4"/>
      <c r="D26" s="5"/>
      <c r="E26" s="5"/>
      <c r="F26" s="5"/>
      <c r="G26" s="6"/>
      <c r="H26" s="6"/>
      <c r="I26" s="4"/>
      <c r="J26" s="4"/>
      <c r="K26" s="5"/>
      <c r="L26" s="5"/>
      <c r="M26" s="5"/>
      <c r="N26" s="6"/>
      <c r="O26" s="6"/>
      <c r="P26" s="7"/>
    </row>
    <row r="27" spans="1:16" ht="18.75" customHeight="1">
      <c r="A27" s="22"/>
      <c r="B27" s="1" t="s">
        <v>45</v>
      </c>
      <c r="C27" s="4"/>
      <c r="D27" s="5"/>
      <c r="E27" s="5"/>
      <c r="F27" s="5"/>
      <c r="G27" s="6"/>
      <c r="H27" s="6"/>
      <c r="I27" s="4"/>
      <c r="J27" s="4"/>
      <c r="K27" s="5"/>
      <c r="L27" s="5"/>
      <c r="M27" s="5"/>
      <c r="N27" s="6"/>
      <c r="O27" s="6"/>
      <c r="P27" s="7"/>
    </row>
    <row r="28" spans="1:16" ht="18.75" customHeight="1">
      <c r="A28" s="22"/>
      <c r="B28" s="1" t="s">
        <v>46</v>
      </c>
      <c r="C28" s="4"/>
      <c r="D28" s="5"/>
      <c r="E28" s="5"/>
      <c r="F28" s="5"/>
      <c r="G28" s="6"/>
      <c r="H28" s="6"/>
      <c r="I28" s="4"/>
      <c r="J28" s="4"/>
      <c r="K28" s="5"/>
      <c r="L28" s="5"/>
      <c r="M28" s="5"/>
      <c r="N28" s="6"/>
      <c r="O28" s="6"/>
      <c r="P28" s="7"/>
    </row>
    <row r="29" spans="1:16" ht="18.75" customHeight="1">
      <c r="A29" s="22" t="s">
        <v>54</v>
      </c>
      <c r="B29" s="1" t="s">
        <v>44</v>
      </c>
      <c r="C29" s="4"/>
      <c r="D29" s="5"/>
      <c r="E29" s="5"/>
      <c r="F29" s="5"/>
      <c r="G29" s="6"/>
      <c r="H29" s="6"/>
      <c r="I29" s="4"/>
      <c r="J29" s="4"/>
      <c r="K29" s="5"/>
      <c r="L29" s="5"/>
      <c r="M29" s="5"/>
      <c r="N29" s="6"/>
      <c r="O29" s="6"/>
      <c r="P29" s="7"/>
    </row>
    <row r="30" spans="1:16" ht="18.75" customHeight="1">
      <c r="A30" s="22"/>
      <c r="B30" s="1" t="s">
        <v>45</v>
      </c>
      <c r="C30" s="4"/>
      <c r="D30" s="5"/>
      <c r="E30" s="5"/>
      <c r="F30" s="5"/>
      <c r="G30" s="6"/>
      <c r="H30" s="6"/>
      <c r="I30" s="4"/>
      <c r="J30" s="4"/>
      <c r="K30" s="5"/>
      <c r="L30" s="5"/>
      <c r="M30" s="5"/>
      <c r="N30" s="6"/>
      <c r="O30" s="6"/>
      <c r="P30" s="7"/>
    </row>
    <row r="31" spans="1:16" ht="18.75" customHeight="1">
      <c r="A31" s="22"/>
      <c r="B31" s="1" t="s">
        <v>46</v>
      </c>
      <c r="C31" s="4"/>
      <c r="D31" s="5"/>
      <c r="E31" s="5"/>
      <c r="F31" s="5"/>
      <c r="G31" s="6"/>
      <c r="H31" s="6"/>
      <c r="I31" s="4"/>
      <c r="J31" s="4"/>
      <c r="K31" s="5"/>
      <c r="L31" s="5"/>
      <c r="M31" s="5"/>
      <c r="N31" s="6"/>
      <c r="O31" s="6"/>
      <c r="P31" s="7"/>
    </row>
    <row r="32" spans="1:16" ht="18.75" customHeight="1">
      <c r="A32" s="22" t="s">
        <v>55</v>
      </c>
      <c r="B32" s="1" t="s">
        <v>44</v>
      </c>
      <c r="C32" s="4"/>
      <c r="D32" s="5"/>
      <c r="E32" s="5"/>
      <c r="F32" s="5"/>
      <c r="G32" s="6"/>
      <c r="H32" s="6"/>
      <c r="I32" s="4"/>
      <c r="J32" s="4"/>
      <c r="K32" s="5"/>
      <c r="L32" s="5"/>
      <c r="M32" s="5"/>
      <c r="N32" s="6"/>
      <c r="O32" s="6"/>
      <c r="P32" s="7"/>
    </row>
    <row r="33" spans="1:16" ht="18.75" customHeight="1">
      <c r="A33" s="22"/>
      <c r="B33" s="1" t="s">
        <v>45</v>
      </c>
      <c r="C33" s="4"/>
      <c r="D33" s="5"/>
      <c r="E33" s="5"/>
      <c r="F33" s="5"/>
      <c r="G33" s="6"/>
      <c r="H33" s="6"/>
      <c r="I33" s="4"/>
      <c r="J33" s="4"/>
      <c r="K33" s="5"/>
      <c r="L33" s="5"/>
      <c r="M33" s="5"/>
      <c r="N33" s="6"/>
      <c r="O33" s="6"/>
      <c r="P33" s="7"/>
    </row>
    <row r="34" spans="1:16" ht="18.75" customHeight="1">
      <c r="A34" s="22"/>
      <c r="B34" s="1" t="s">
        <v>46</v>
      </c>
      <c r="C34" s="4"/>
      <c r="D34" s="5"/>
      <c r="E34" s="5"/>
      <c r="F34" s="5"/>
      <c r="G34" s="6"/>
      <c r="H34" s="6"/>
      <c r="I34" s="4"/>
      <c r="J34" s="4"/>
      <c r="K34" s="5"/>
      <c r="L34" s="5"/>
      <c r="M34" s="5"/>
      <c r="N34" s="6"/>
      <c r="O34" s="6"/>
      <c r="P34" s="7"/>
    </row>
    <row r="35" spans="1:16" ht="18.75" customHeight="1">
      <c r="A35" s="22" t="s">
        <v>56</v>
      </c>
      <c r="B35" s="1" t="s">
        <v>44</v>
      </c>
      <c r="C35" s="4"/>
      <c r="D35" s="5"/>
      <c r="E35" s="5"/>
      <c r="F35" s="5"/>
      <c r="G35" s="6"/>
      <c r="H35" s="6"/>
      <c r="I35" s="4"/>
      <c r="J35" s="4"/>
      <c r="K35" s="5"/>
      <c r="L35" s="5"/>
      <c r="M35" s="5"/>
      <c r="N35" s="6"/>
      <c r="O35" s="6"/>
      <c r="P35" s="7"/>
    </row>
    <row r="36" spans="1:16" ht="18.75" customHeight="1">
      <c r="A36" s="22"/>
      <c r="B36" s="1" t="s">
        <v>45</v>
      </c>
      <c r="C36" s="4"/>
      <c r="D36" s="5"/>
      <c r="E36" s="5"/>
      <c r="F36" s="5"/>
      <c r="G36" s="6"/>
      <c r="H36" s="6"/>
      <c r="I36" s="4"/>
      <c r="J36" s="4"/>
      <c r="K36" s="5"/>
      <c r="L36" s="5"/>
      <c r="M36" s="5"/>
      <c r="N36" s="6"/>
      <c r="O36" s="6"/>
      <c r="P36" s="7"/>
    </row>
    <row r="37" spans="1:16" ht="18.75" customHeight="1">
      <c r="A37" s="22"/>
      <c r="B37" s="1" t="s">
        <v>46</v>
      </c>
      <c r="C37" s="4"/>
      <c r="D37" s="5"/>
      <c r="E37" s="5"/>
      <c r="F37" s="5"/>
      <c r="G37" s="6"/>
      <c r="H37" s="6"/>
      <c r="I37" s="4"/>
      <c r="J37" s="4"/>
      <c r="K37" s="5"/>
      <c r="L37" s="5"/>
      <c r="M37" s="5"/>
      <c r="N37" s="6"/>
      <c r="O37" s="6"/>
      <c r="P37" s="7"/>
    </row>
    <row r="38" spans="1:16" ht="18.75" customHeight="1">
      <c r="A38" s="22" t="s">
        <v>57</v>
      </c>
      <c r="B38" s="1" t="s">
        <v>44</v>
      </c>
      <c r="C38" s="4"/>
      <c r="D38" s="5"/>
      <c r="E38" s="5"/>
      <c r="F38" s="5"/>
      <c r="G38" s="6"/>
      <c r="H38" s="6"/>
      <c r="I38" s="4"/>
      <c r="J38" s="4"/>
      <c r="K38" s="5"/>
      <c r="L38" s="5"/>
      <c r="M38" s="5"/>
      <c r="N38" s="6"/>
      <c r="O38" s="6"/>
      <c r="P38" s="7"/>
    </row>
    <row r="39" spans="1:16" ht="18.75" customHeight="1">
      <c r="A39" s="22"/>
      <c r="B39" s="1" t="s">
        <v>45</v>
      </c>
      <c r="C39" s="4"/>
      <c r="D39" s="5"/>
      <c r="E39" s="5"/>
      <c r="F39" s="5"/>
      <c r="G39" s="6"/>
      <c r="H39" s="6"/>
      <c r="I39" s="4"/>
      <c r="J39" s="4"/>
      <c r="K39" s="5"/>
      <c r="L39" s="5"/>
      <c r="M39" s="5"/>
      <c r="N39" s="6"/>
      <c r="O39" s="6"/>
      <c r="P39" s="7"/>
    </row>
    <row r="40" spans="1:16" ht="18.75" customHeight="1">
      <c r="A40" s="22"/>
      <c r="B40" s="1" t="s">
        <v>46</v>
      </c>
      <c r="C40" s="4"/>
      <c r="D40" s="5"/>
      <c r="E40" s="5"/>
      <c r="F40" s="5"/>
      <c r="G40" s="6"/>
      <c r="H40" s="6"/>
      <c r="I40" s="4"/>
      <c r="J40" s="4"/>
      <c r="K40" s="5"/>
      <c r="L40" s="5"/>
      <c r="M40" s="5"/>
      <c r="N40" s="6"/>
      <c r="O40" s="6"/>
      <c r="P40" s="7"/>
    </row>
    <row r="41" spans="1:16" ht="18.75" customHeight="1">
      <c r="A41" s="22" t="s">
        <v>58</v>
      </c>
      <c r="B41" s="1" t="s">
        <v>44</v>
      </c>
      <c r="C41" s="4"/>
      <c r="D41" s="5"/>
      <c r="E41" s="5"/>
      <c r="F41" s="5"/>
      <c r="G41" s="6"/>
      <c r="H41" s="6"/>
      <c r="I41" s="4"/>
      <c r="J41" s="4"/>
      <c r="K41" s="5"/>
      <c r="L41" s="5"/>
      <c r="M41" s="5"/>
      <c r="N41" s="6"/>
      <c r="O41" s="6"/>
      <c r="P41" s="7"/>
    </row>
    <row r="42" spans="1:16" ht="18.75" customHeight="1">
      <c r="A42" s="22"/>
      <c r="B42" s="1" t="s">
        <v>45</v>
      </c>
      <c r="C42" s="4"/>
      <c r="D42" s="5"/>
      <c r="E42" s="5"/>
      <c r="F42" s="5"/>
      <c r="G42" s="6"/>
      <c r="H42" s="6"/>
      <c r="I42" s="4"/>
      <c r="J42" s="4"/>
      <c r="K42" s="5"/>
      <c r="L42" s="5"/>
      <c r="M42" s="5"/>
      <c r="N42" s="6"/>
      <c r="O42" s="6"/>
      <c r="P42" s="7"/>
    </row>
    <row r="43" spans="1:16" ht="18.75" customHeight="1" thickBot="1">
      <c r="A43" s="23"/>
      <c r="B43" s="8" t="s">
        <v>46</v>
      </c>
      <c r="C43" s="9"/>
      <c r="D43" s="10"/>
      <c r="E43" s="10"/>
      <c r="F43" s="10"/>
      <c r="G43" s="11"/>
      <c r="H43" s="11"/>
      <c r="I43" s="9"/>
      <c r="J43" s="9"/>
      <c r="K43" s="10"/>
      <c r="L43" s="10"/>
      <c r="M43" s="10"/>
      <c r="N43" s="11"/>
      <c r="O43" s="11"/>
      <c r="P43" s="12"/>
    </row>
  </sheetData>
  <mergeCells count="21">
    <mergeCell ref="A1:J1"/>
    <mergeCell ref="A2:D2"/>
    <mergeCell ref="A3:A4"/>
    <mergeCell ref="B3:B4"/>
    <mergeCell ref="C3:C4"/>
    <mergeCell ref="D3:I3"/>
    <mergeCell ref="J3:J4"/>
    <mergeCell ref="A38:A40"/>
    <mergeCell ref="A41:A43"/>
    <mergeCell ref="A20:A22"/>
    <mergeCell ref="A23:A25"/>
    <mergeCell ref="A26:A28"/>
    <mergeCell ref="A29:A31"/>
    <mergeCell ref="A32:A34"/>
    <mergeCell ref="A35:A37"/>
    <mergeCell ref="A14:A16"/>
    <mergeCell ref="A17:A19"/>
    <mergeCell ref="K3:P3"/>
    <mergeCell ref="A5:A7"/>
    <mergeCell ref="A8:A10"/>
    <mergeCell ref="A11:A13"/>
  </mergeCells>
  <phoneticPr fontId="2" type="noConversion"/>
  <pageMargins left="0.27559055118110237" right="0.31496062992125984" top="0.74803149606299213" bottom="0.74803149606299213" header="0.31496062992125984" footer="0.31496062992125984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43"/>
  <sheetViews>
    <sheetView view="pageBreakPreview" topLeftCell="A9" zoomScaleNormal="100" workbookViewId="0">
      <selection activeCell="R27" sqref="R27"/>
    </sheetView>
  </sheetViews>
  <sheetFormatPr defaultRowHeight="16.5"/>
  <cols>
    <col min="1" max="16" width="6.625" customWidth="1"/>
  </cols>
  <sheetData>
    <row r="1" spans="1:16" ht="42" customHeight="1">
      <c r="A1" s="24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  <c r="M1" s="13"/>
      <c r="N1" s="13"/>
      <c r="O1" s="13"/>
      <c r="P1" s="13"/>
    </row>
    <row r="2" spans="1:16" ht="18.75" customHeight="1" thickBot="1">
      <c r="A2" s="30" t="s">
        <v>75</v>
      </c>
      <c r="B2" s="31"/>
      <c r="C2" s="31"/>
      <c r="D2" s="3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8.75" customHeight="1">
      <c r="A3" s="26" t="s">
        <v>0</v>
      </c>
      <c r="B3" s="20" t="s">
        <v>1</v>
      </c>
      <c r="C3" s="28" t="s">
        <v>60</v>
      </c>
      <c r="D3" s="20" t="s">
        <v>3</v>
      </c>
      <c r="E3" s="20"/>
      <c r="F3" s="20"/>
      <c r="G3" s="20"/>
      <c r="H3" s="20"/>
      <c r="I3" s="20"/>
      <c r="J3" s="28" t="s">
        <v>4</v>
      </c>
      <c r="K3" s="20" t="s">
        <v>5</v>
      </c>
      <c r="L3" s="20"/>
      <c r="M3" s="20"/>
      <c r="N3" s="20"/>
      <c r="O3" s="20"/>
      <c r="P3" s="21"/>
    </row>
    <row r="4" spans="1:16" ht="33.75">
      <c r="A4" s="22"/>
      <c r="B4" s="27"/>
      <c r="C4" s="27"/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29"/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3" t="s">
        <v>11</v>
      </c>
    </row>
    <row r="5" spans="1:16" ht="18.75" customHeight="1">
      <c r="A5" s="22" t="s">
        <v>12</v>
      </c>
      <c r="B5" s="1" t="s">
        <v>13</v>
      </c>
      <c r="C5" s="4">
        <f>[14]총괄!B19</f>
        <v>73.150000000000006</v>
      </c>
      <c r="D5" s="5">
        <f>[14]총괄!C19</f>
        <v>93.212916666666658</v>
      </c>
      <c r="E5" s="5">
        <f>[14]총괄!D19</f>
        <v>75.857500000000016</v>
      </c>
      <c r="F5" s="5">
        <f>[14]총괄!E19</f>
        <v>83.82416666666667</v>
      </c>
      <c r="G5" s="6">
        <f>[14]총괄!F19</f>
        <v>29.610100000000003</v>
      </c>
      <c r="H5" s="6">
        <f>[14]총괄!G19</f>
        <v>4.6384500000000015</v>
      </c>
      <c r="I5" s="4">
        <f>[14]총괄!H19</f>
        <v>10000</v>
      </c>
      <c r="J5" s="4">
        <f>[14]총괄!I19</f>
        <v>73.150000000000006</v>
      </c>
      <c r="K5" s="5">
        <f>[14]총괄!J19</f>
        <v>3.148750000000001</v>
      </c>
      <c r="L5" s="5">
        <f>[14]총괄!K19</f>
        <v>5.0120833333333339</v>
      </c>
      <c r="M5" s="5">
        <f>[14]총괄!L19</f>
        <v>5.6241666666666665</v>
      </c>
      <c r="N5" s="6">
        <f>[14]총괄!M19</f>
        <v>7.4683333333333337</v>
      </c>
      <c r="O5" s="6">
        <f>[14]총괄!N19</f>
        <v>0.80087916666666648</v>
      </c>
      <c r="P5" s="7" t="s">
        <v>61</v>
      </c>
    </row>
    <row r="6" spans="1:16" ht="18.75" customHeight="1">
      <c r="A6" s="22"/>
      <c r="B6" s="1" t="s">
        <v>14</v>
      </c>
      <c r="C6" s="4">
        <f>[14]총괄!B18</f>
        <v>85.75</v>
      </c>
      <c r="D6" s="5">
        <f>[14]총괄!C18</f>
        <v>121.72499999999999</v>
      </c>
      <c r="E6" s="5">
        <f>[14]총괄!D18</f>
        <v>99.075000000000003</v>
      </c>
      <c r="F6" s="5">
        <f>[14]총괄!E18</f>
        <v>105.25</v>
      </c>
      <c r="G6" s="6">
        <f>[14]총괄!F18</f>
        <v>33.088000000000001</v>
      </c>
      <c r="H6" s="6">
        <f>[14]총괄!G18</f>
        <v>10.332000000000001</v>
      </c>
      <c r="I6" s="4">
        <f>[14]총괄!H18</f>
        <v>14000</v>
      </c>
      <c r="J6" s="4">
        <f>[14]총괄!I18</f>
        <v>85.75</v>
      </c>
      <c r="K6" s="5">
        <f>[14]총괄!J18</f>
        <v>5.3250000000000002</v>
      </c>
      <c r="L6" s="5">
        <f>[14]총괄!K18</f>
        <v>8.0400000000000009</v>
      </c>
      <c r="M6" s="5">
        <f>[14]총괄!L18</f>
        <v>8.9249999999999989</v>
      </c>
      <c r="N6" s="6">
        <f>[14]총괄!M18</f>
        <v>11.747999999999999</v>
      </c>
      <c r="O6" s="6">
        <f>[14]총괄!N18</f>
        <v>1.3423999999999998</v>
      </c>
      <c r="P6" s="7" t="s">
        <v>61</v>
      </c>
    </row>
    <row r="7" spans="1:16" ht="18.75" customHeight="1">
      <c r="A7" s="22"/>
      <c r="B7" s="1" t="s">
        <v>15</v>
      </c>
      <c r="C7" s="4">
        <f>[14]총괄!B17</f>
        <v>50.75</v>
      </c>
      <c r="D7" s="5">
        <f>[14]총괄!C17</f>
        <v>49.075000000000003</v>
      </c>
      <c r="E7" s="5">
        <f>[14]총괄!D17</f>
        <v>29.2</v>
      </c>
      <c r="F7" s="5">
        <f>[14]총괄!E17</f>
        <v>46</v>
      </c>
      <c r="G7" s="6">
        <f>[14]총괄!F17</f>
        <v>23.360000000000003</v>
      </c>
      <c r="H7" s="6">
        <f>[14]총괄!G17</f>
        <v>2.7610000000000001</v>
      </c>
      <c r="I7" s="4">
        <f>[14]총괄!H17</f>
        <v>6000</v>
      </c>
      <c r="J7" s="4">
        <f>[14]총괄!I17</f>
        <v>50.75</v>
      </c>
      <c r="K7" s="5">
        <f>[14]총괄!J17</f>
        <v>1.7250000000000001</v>
      </c>
      <c r="L7" s="5">
        <f>[14]총괄!K17</f>
        <v>3.0999999999999996</v>
      </c>
      <c r="M7" s="5">
        <f>[14]총괄!L17</f>
        <v>1.55</v>
      </c>
      <c r="N7" s="6">
        <f>[14]총괄!M17</f>
        <v>4.2360000000000007</v>
      </c>
      <c r="O7" s="6">
        <f>[14]총괄!N17</f>
        <v>0.51375000000000004</v>
      </c>
      <c r="P7" s="7" t="s">
        <v>61</v>
      </c>
    </row>
    <row r="8" spans="1:16" ht="18.75" customHeight="1">
      <c r="A8" s="22" t="s">
        <v>16</v>
      </c>
      <c r="B8" s="1" t="s">
        <v>13</v>
      </c>
      <c r="C8" s="4">
        <f>'[14]2011. 1월'!B38</f>
        <v>50.75</v>
      </c>
      <c r="D8" s="5">
        <f>'[14]2011. 1월'!C38</f>
        <v>49.075000000000003</v>
      </c>
      <c r="E8" s="5">
        <f>'[14]2011. 1월'!D38</f>
        <v>29.2</v>
      </c>
      <c r="F8" s="5">
        <f>'[14]2011. 1월'!E38</f>
        <v>46</v>
      </c>
      <c r="G8" s="6">
        <f>'[14]2011. 1월'!F38</f>
        <v>26.4</v>
      </c>
      <c r="H8" s="6">
        <f>'[14]2011. 1월'!G38</f>
        <v>8.0039999999999996</v>
      </c>
      <c r="I8" s="4">
        <f>'[14]2011. 1월'!H38</f>
        <v>7000</v>
      </c>
      <c r="J8" s="4">
        <f>'[14]2011. 1월'!I38</f>
        <v>50.75</v>
      </c>
      <c r="K8" s="5">
        <f>'[14]2011. 1월'!J38</f>
        <v>5.3250000000000002</v>
      </c>
      <c r="L8" s="5">
        <f>'[14]2011. 1월'!K38</f>
        <v>5.25</v>
      </c>
      <c r="M8" s="5">
        <f>'[14]2011. 1월'!L38</f>
        <v>8.6750000000000007</v>
      </c>
      <c r="N8" s="6">
        <f>'[14]2011. 1월'!M38</f>
        <v>11.747999999999999</v>
      </c>
      <c r="O8" s="6">
        <f>'[14]2011. 1월'!N38</f>
        <v>1.143</v>
      </c>
      <c r="P8" s="7" t="s">
        <v>61</v>
      </c>
    </row>
    <row r="9" spans="1:16" ht="18.75" customHeight="1">
      <c r="A9" s="22"/>
      <c r="B9" s="1" t="s">
        <v>14</v>
      </c>
      <c r="C9" s="4">
        <f>'[14]2011. 1월'!B37</f>
        <v>54</v>
      </c>
      <c r="D9" s="5">
        <f>'[14]2011. 1월'!C37</f>
        <v>53.4</v>
      </c>
      <c r="E9" s="5">
        <f>'[14]2011. 1월'!D37</f>
        <v>33.799999999999997</v>
      </c>
      <c r="F9" s="5">
        <f>'[14]2011. 1월'!E37</f>
        <v>61</v>
      </c>
      <c r="G9" s="6">
        <f>'[14]2011. 1월'!F37</f>
        <v>30.12</v>
      </c>
      <c r="H9" s="6">
        <f>'[14]2011. 1월'!G37</f>
        <v>10.128</v>
      </c>
      <c r="I9" s="4">
        <f>'[14]2011. 1월'!H37</f>
        <v>6800</v>
      </c>
      <c r="J9" s="4">
        <f>'[14]2011. 1월'!I37</f>
        <v>54</v>
      </c>
      <c r="K9" s="5">
        <f>'[14]2011. 1월'!J37</f>
        <v>5.8</v>
      </c>
      <c r="L9" s="5">
        <f>'[14]2011. 1월'!K37</f>
        <v>5.7</v>
      </c>
      <c r="M9" s="5">
        <f>'[14]2011. 1월'!L37</f>
        <v>9.3000000000000007</v>
      </c>
      <c r="N9" s="6">
        <f>'[14]2011. 1월'!M37</f>
        <v>13.728</v>
      </c>
      <c r="O9" s="6">
        <f>'[14]2011. 1월'!N37</f>
        <v>1.248</v>
      </c>
      <c r="P9" s="7" t="s">
        <v>61</v>
      </c>
    </row>
    <row r="10" spans="1:16" ht="18.75" customHeight="1">
      <c r="A10" s="22"/>
      <c r="B10" s="1" t="s">
        <v>15</v>
      </c>
      <c r="C10" s="4">
        <f>'[14]2011. 1월'!B36</f>
        <v>48</v>
      </c>
      <c r="D10" s="5">
        <f>'[14]2011. 1월'!C36</f>
        <v>43.7</v>
      </c>
      <c r="E10" s="5">
        <f>'[14]2011. 1월'!D36</f>
        <v>26.1</v>
      </c>
      <c r="F10" s="5">
        <f>'[14]2011. 1월'!E36</f>
        <v>40</v>
      </c>
      <c r="G10" s="6">
        <f>'[14]2011. 1월'!F36</f>
        <v>23.52</v>
      </c>
      <c r="H10" s="6">
        <f>'[14]2011. 1월'!G36</f>
        <v>7.008</v>
      </c>
      <c r="I10" s="4">
        <f>'[14]2011. 1월'!H36</f>
        <v>6400</v>
      </c>
      <c r="J10" s="4">
        <f>'[14]2011. 1월'!I36</f>
        <v>48</v>
      </c>
      <c r="K10" s="5">
        <f>'[14]2011. 1월'!J36</f>
        <v>4.5</v>
      </c>
      <c r="L10" s="5">
        <f>'[14]2011. 1월'!K36</f>
        <v>4.5999999999999996</v>
      </c>
      <c r="M10" s="5">
        <f>'[14]2011. 1월'!L36</f>
        <v>8</v>
      </c>
      <c r="N10" s="6">
        <f>'[14]2011. 1월'!M36</f>
        <v>9.3119999999999994</v>
      </c>
      <c r="O10" s="6">
        <f>'[14]2011. 1월'!N36</f>
        <v>1.0680000000000001</v>
      </c>
      <c r="P10" s="7" t="s">
        <v>61</v>
      </c>
    </row>
    <row r="11" spans="1:16" ht="18.75" customHeight="1">
      <c r="A11" s="22" t="s">
        <v>17</v>
      </c>
      <c r="B11" s="1" t="s">
        <v>13</v>
      </c>
      <c r="C11" s="4">
        <f>'[14]2011. 2월'!B38</f>
        <v>52.25</v>
      </c>
      <c r="D11" s="5">
        <f>'[14]2011. 2월'!C38</f>
        <v>50.924999999999997</v>
      </c>
      <c r="E11" s="5">
        <f>'[14]2011. 2월'!D38</f>
        <v>39.274999999999999</v>
      </c>
      <c r="F11" s="5">
        <f>'[14]2011. 2월'!E38</f>
        <v>68.5</v>
      </c>
      <c r="G11" s="6">
        <f>'[14]2011. 2월'!F38</f>
        <v>32.28</v>
      </c>
      <c r="H11" s="6">
        <f>'[14]2011. 2월'!G38</f>
        <v>10.332000000000001</v>
      </c>
      <c r="I11" s="4">
        <f>'[14]2011. 2월'!H38</f>
        <v>6000</v>
      </c>
      <c r="J11" s="4">
        <f>'[14]2011. 2월'!I38</f>
        <v>52.25</v>
      </c>
      <c r="K11" s="5">
        <f>'[14]2011. 2월'!J38</f>
        <v>4.0250000000000004</v>
      </c>
      <c r="L11" s="5">
        <f>'[14]2011. 2월'!K38</f>
        <v>5.625</v>
      </c>
      <c r="M11" s="5">
        <f>'[14]2011. 2월'!L38</f>
        <v>8.9249999999999989</v>
      </c>
      <c r="N11" s="6">
        <f>'[14]2011. 2월'!M38</f>
        <v>7.9860000000000007</v>
      </c>
      <c r="O11" s="6">
        <f>'[14]2011. 2월'!N38</f>
        <v>1.123</v>
      </c>
      <c r="P11" s="7" t="s">
        <v>61</v>
      </c>
    </row>
    <row r="12" spans="1:16" ht="18.75" customHeight="1">
      <c r="A12" s="22"/>
      <c r="B12" s="1" t="s">
        <v>14</v>
      </c>
      <c r="C12" s="4">
        <f>'[14]2011. 2월'!B37</f>
        <v>54</v>
      </c>
      <c r="D12" s="5">
        <f>'[14]2011. 2월'!C37</f>
        <v>58.8</v>
      </c>
      <c r="E12" s="5">
        <f>'[14]2011. 2월'!D37</f>
        <v>48.9</v>
      </c>
      <c r="F12" s="5">
        <f>'[14]2011. 2월'!E37</f>
        <v>75</v>
      </c>
      <c r="G12" s="6">
        <f>'[14]2011. 2월'!F37</f>
        <v>34.32</v>
      </c>
      <c r="H12" s="6">
        <f>'[14]2011. 2월'!G37</f>
        <v>11.04</v>
      </c>
      <c r="I12" s="4">
        <f>'[14]2011. 2월'!H37</f>
        <v>6400</v>
      </c>
      <c r="J12" s="4">
        <f>'[14]2011. 2월'!I37</f>
        <v>54</v>
      </c>
      <c r="K12" s="5">
        <f>'[14]2011. 2월'!J37</f>
        <v>5.8</v>
      </c>
      <c r="L12" s="5">
        <f>'[14]2011. 2월'!K37</f>
        <v>5.8</v>
      </c>
      <c r="M12" s="5">
        <f>'[14]2011. 2월'!L37</f>
        <v>9.8000000000000007</v>
      </c>
      <c r="N12" s="6">
        <f>'[14]2011. 2월'!M37</f>
        <v>8.2080000000000002</v>
      </c>
      <c r="O12" s="6">
        <f>'[14]2011. 2월'!N37</f>
        <v>1.272</v>
      </c>
      <c r="P12" s="7" t="s">
        <v>61</v>
      </c>
    </row>
    <row r="13" spans="1:16" ht="18.75" customHeight="1">
      <c r="A13" s="22"/>
      <c r="B13" s="1" t="s">
        <v>15</v>
      </c>
      <c r="C13" s="4">
        <f>'[14]2011. 2월'!B36</f>
        <v>50</v>
      </c>
      <c r="D13" s="5">
        <f>'[14]2011. 2월'!C36</f>
        <v>41.7</v>
      </c>
      <c r="E13" s="5">
        <f>'[14]2011. 2월'!D36</f>
        <v>30.3</v>
      </c>
      <c r="F13" s="5">
        <f>'[14]2011. 2월'!E36</f>
        <v>63</v>
      </c>
      <c r="G13" s="6">
        <f>'[14]2011. 2월'!F36</f>
        <v>30.24</v>
      </c>
      <c r="H13" s="6">
        <f>'[14]2011. 2월'!G36</f>
        <v>9.5519999999999996</v>
      </c>
      <c r="I13" s="4">
        <f>'[14]2011. 2월'!H36</f>
        <v>5500</v>
      </c>
      <c r="J13" s="4">
        <f>'[14]2011. 2월'!I36</f>
        <v>50</v>
      </c>
      <c r="K13" s="5">
        <f>'[14]2011. 2월'!J36</f>
        <v>3.1</v>
      </c>
      <c r="L13" s="5">
        <f>'[14]2011. 2월'!K36</f>
        <v>5.4</v>
      </c>
      <c r="M13" s="5">
        <f>'[14]2011. 2월'!L36</f>
        <v>8.1999999999999993</v>
      </c>
      <c r="N13" s="6">
        <f>'[14]2011. 2월'!M36</f>
        <v>7.68</v>
      </c>
      <c r="O13" s="6">
        <f>'[14]2011. 2월'!N36</f>
        <v>1</v>
      </c>
      <c r="P13" s="7" t="s">
        <v>61</v>
      </c>
    </row>
    <row r="14" spans="1:16" ht="18.75" customHeight="1">
      <c r="A14" s="22" t="s">
        <v>18</v>
      </c>
      <c r="B14" s="1" t="s">
        <v>13</v>
      </c>
      <c r="C14" s="4">
        <f>'[14]2011. 3월'!B38</f>
        <v>61.8</v>
      </c>
      <c r="D14" s="5">
        <f>'[14]2011. 3월'!C38</f>
        <v>82.8</v>
      </c>
      <c r="E14" s="5">
        <f>'[14]2011. 3월'!D38</f>
        <v>68.540000000000006</v>
      </c>
      <c r="F14" s="5">
        <f>'[14]2011. 3월'!E38</f>
        <v>61</v>
      </c>
      <c r="G14" s="6">
        <f>'[14]2011. 3월'!F38</f>
        <v>33.088000000000001</v>
      </c>
      <c r="H14" s="6">
        <f>'[14]2011. 3월'!G38</f>
        <v>7.6836000000000011</v>
      </c>
      <c r="I14" s="4">
        <f>'[14]2011. 3월'!H38</f>
        <v>6000</v>
      </c>
      <c r="J14" s="4">
        <f>'[14]2011. 3월'!I38</f>
        <v>61.8</v>
      </c>
      <c r="K14" s="5">
        <f>'[14]2011. 3월'!J38</f>
        <v>4.8199999999999994</v>
      </c>
      <c r="L14" s="5">
        <f>'[14]2011. 3월'!K38</f>
        <v>8.0400000000000009</v>
      </c>
      <c r="M14" s="5">
        <f>'[14]2011. 3월'!L38</f>
        <v>6.76</v>
      </c>
      <c r="N14" s="6">
        <f>'[14]2011. 3월'!M38</f>
        <v>8.1887999999999987</v>
      </c>
      <c r="O14" s="6">
        <f>'[14]2011. 3월'!N38</f>
        <v>1.3423999999999998</v>
      </c>
      <c r="P14" s="7" t="s">
        <v>61</v>
      </c>
    </row>
    <row r="15" spans="1:16" ht="18.75" customHeight="1">
      <c r="A15" s="22"/>
      <c r="B15" s="1" t="s">
        <v>14</v>
      </c>
      <c r="C15" s="4">
        <f>'[14]2011. 3월'!B37</f>
        <v>77</v>
      </c>
      <c r="D15" s="5">
        <f>'[14]2011. 3월'!C37</f>
        <v>98.1</v>
      </c>
      <c r="E15" s="5">
        <f>'[14]2011. 3월'!D37</f>
        <v>81.8</v>
      </c>
      <c r="F15" s="5">
        <f>'[14]2011. 3월'!E37</f>
        <v>67</v>
      </c>
      <c r="G15" s="6">
        <f>'[14]2011. 3월'!F37</f>
        <v>36.72</v>
      </c>
      <c r="H15" s="6">
        <f>'[14]2011. 3월'!G37</f>
        <v>9.9359999999999999</v>
      </c>
      <c r="I15" s="4">
        <f>'[14]2011. 3월'!H37</f>
        <v>6400</v>
      </c>
      <c r="J15" s="4">
        <f>'[14]2011. 3월'!I37</f>
        <v>77</v>
      </c>
      <c r="K15" s="5">
        <f>'[14]2011. 3월'!J37</f>
        <v>5.0999999999999996</v>
      </c>
      <c r="L15" s="5">
        <f>'[14]2011. 3월'!K37</f>
        <v>9</v>
      </c>
      <c r="M15" s="5">
        <f>'[14]2011. 3월'!L37</f>
        <v>7.6</v>
      </c>
      <c r="N15" s="6">
        <f>'[14]2011. 3월'!M37</f>
        <v>9.048</v>
      </c>
      <c r="O15" s="6">
        <f>'[14]2011. 3월'!N37</f>
        <v>1.56</v>
      </c>
      <c r="P15" s="7" t="s">
        <v>61</v>
      </c>
    </row>
    <row r="16" spans="1:16" ht="18.75" customHeight="1">
      <c r="A16" s="22"/>
      <c r="B16" s="1" t="s">
        <v>15</v>
      </c>
      <c r="C16" s="4">
        <f>'[14]2011. 3월'!B36</f>
        <v>49</v>
      </c>
      <c r="D16" s="5">
        <f>'[14]2011. 3월'!C36</f>
        <v>72.5</v>
      </c>
      <c r="E16" s="5">
        <f>'[14]2011. 3월'!D36</f>
        <v>61.1</v>
      </c>
      <c r="F16" s="5">
        <f>'[14]2011. 3월'!E36</f>
        <v>52.7</v>
      </c>
      <c r="G16" s="6">
        <f>'[14]2011. 3월'!F36</f>
        <v>28.24</v>
      </c>
      <c r="H16" s="6">
        <f>'[14]2011. 3월'!G36</f>
        <v>4.5359999999999996</v>
      </c>
      <c r="I16" s="4">
        <f>'[14]2011. 3월'!H36</f>
        <v>5700</v>
      </c>
      <c r="J16" s="4">
        <f>'[14]2011. 3월'!I36</f>
        <v>49</v>
      </c>
      <c r="K16" s="5">
        <f>'[14]2011. 3월'!J36</f>
        <v>4.3</v>
      </c>
      <c r="L16" s="5">
        <f>'[14]2011. 3월'!K36</f>
        <v>7.2</v>
      </c>
      <c r="M16" s="5">
        <f>'[14]2011. 3월'!L36</f>
        <v>5</v>
      </c>
      <c r="N16" s="6">
        <f>'[14]2011. 3월'!M36</f>
        <v>7.2</v>
      </c>
      <c r="O16" s="6">
        <f>'[14]2011. 3월'!N36</f>
        <v>0.73599999999999999</v>
      </c>
      <c r="P16" s="7" t="s">
        <v>61</v>
      </c>
    </row>
    <row r="17" spans="1:16" ht="18.75" customHeight="1">
      <c r="A17" s="22" t="s">
        <v>19</v>
      </c>
      <c r="B17" s="1" t="s">
        <v>13</v>
      </c>
      <c r="C17" s="4">
        <f>'[14]2011. 4월'!B38</f>
        <v>72.75</v>
      </c>
      <c r="D17" s="5">
        <f>'[14]2011. 4월'!C38</f>
        <v>121.72499999999999</v>
      </c>
      <c r="E17" s="5">
        <f>'[14]2011. 4월'!D38</f>
        <v>99.075000000000003</v>
      </c>
      <c r="F17" s="5">
        <f>'[14]2011. 4월'!E38</f>
        <v>105.25</v>
      </c>
      <c r="G17" s="6">
        <f>'[14]2011. 4월'!F38</f>
        <v>30.83</v>
      </c>
      <c r="H17" s="6">
        <f>'[14]2011. 4월'!G38</f>
        <v>3.798</v>
      </c>
      <c r="I17" s="4">
        <f>'[14]2011. 4월'!H38</f>
        <v>7000</v>
      </c>
      <c r="J17" s="4">
        <f>'[14]2011. 4월'!I38</f>
        <v>72.75</v>
      </c>
      <c r="K17" s="5">
        <f>'[14]2011. 4월'!J38</f>
        <v>2.35</v>
      </c>
      <c r="L17" s="5">
        <f>'[14]2011. 4월'!K38</f>
        <v>4.375</v>
      </c>
      <c r="M17" s="5">
        <f>'[14]2011. 4월'!L38</f>
        <v>2.8</v>
      </c>
      <c r="N17" s="6">
        <f>'[14]2011. 4월'!M38</f>
        <v>4.9420000000000002</v>
      </c>
      <c r="O17" s="6">
        <f>'[14]2011. 4월'!N38</f>
        <v>0.52925</v>
      </c>
      <c r="P17" s="7" t="s">
        <v>61</v>
      </c>
    </row>
    <row r="18" spans="1:16" ht="18.75" customHeight="1">
      <c r="A18" s="22"/>
      <c r="B18" s="1" t="s">
        <v>14</v>
      </c>
      <c r="C18" s="4">
        <f>'[14]2011. 4월'!B37</f>
        <v>78</v>
      </c>
      <c r="D18" s="5">
        <f>'[14]2011. 4월'!C37</f>
        <v>138.9</v>
      </c>
      <c r="E18" s="5">
        <f>'[14]2011. 4월'!D37</f>
        <v>115.4</v>
      </c>
      <c r="F18" s="5">
        <f>'[14]2011. 4월'!E37</f>
        <v>180</v>
      </c>
      <c r="G18" s="6">
        <f>'[14]2011. 4월'!F37</f>
        <v>38.799999999999997</v>
      </c>
      <c r="H18" s="6">
        <f>'[14]2011. 4월'!G37</f>
        <v>4.8479999999999999</v>
      </c>
      <c r="I18" s="4">
        <f>'[14]2011. 4월'!H37</f>
        <v>7500</v>
      </c>
      <c r="J18" s="4">
        <f>'[14]2011. 4월'!I37</f>
        <v>78</v>
      </c>
      <c r="K18" s="5">
        <f>'[14]2011. 4월'!J37</f>
        <v>3.2</v>
      </c>
      <c r="L18" s="5">
        <f>'[14]2011. 4월'!K37</f>
        <v>5.8</v>
      </c>
      <c r="M18" s="5">
        <f>'[14]2011. 4월'!L37</f>
        <v>5.2</v>
      </c>
      <c r="N18" s="6">
        <f>'[14]2011. 4월'!M37</f>
        <v>7.1280000000000001</v>
      </c>
      <c r="O18" s="6">
        <f>'[14]2011. 4월'!N37</f>
        <v>0.72799999999999998</v>
      </c>
      <c r="P18" s="7" t="s">
        <v>61</v>
      </c>
    </row>
    <row r="19" spans="1:16" ht="18.75" customHeight="1">
      <c r="A19" s="22"/>
      <c r="B19" s="1" t="s">
        <v>15</v>
      </c>
      <c r="C19" s="4">
        <f>'[14]2011. 4월'!B36</f>
        <v>70</v>
      </c>
      <c r="D19" s="5">
        <f>'[14]2011. 4월'!C36</f>
        <v>113.1</v>
      </c>
      <c r="E19" s="5">
        <f>'[14]2011. 4월'!D36</f>
        <v>91.6</v>
      </c>
      <c r="F19" s="5">
        <f>'[14]2011. 4월'!E36</f>
        <v>73</v>
      </c>
      <c r="G19" s="6">
        <f>'[14]2011. 4월'!F36</f>
        <v>28.08</v>
      </c>
      <c r="H19" s="6">
        <f>'[14]2011. 4월'!G36</f>
        <v>3.2879999999999998</v>
      </c>
      <c r="I19" s="4">
        <f>'[14]2011. 4월'!H36</f>
        <v>7000</v>
      </c>
      <c r="J19" s="4">
        <f>'[14]2011. 4월'!I36</f>
        <v>70</v>
      </c>
      <c r="K19" s="5">
        <f>'[14]2011. 4월'!J36</f>
        <v>1.7</v>
      </c>
      <c r="L19" s="5">
        <f>'[14]2011. 4월'!K36</f>
        <v>3.2</v>
      </c>
      <c r="M19" s="5">
        <f>'[14]2011. 4월'!L36</f>
        <v>1.2</v>
      </c>
      <c r="N19" s="6">
        <f>'[14]2011. 4월'!M36</f>
        <v>4.032</v>
      </c>
      <c r="O19" s="6">
        <f>'[14]2011. 4월'!N36</f>
        <v>0.37</v>
      </c>
      <c r="P19" s="7" t="s">
        <v>61</v>
      </c>
    </row>
    <row r="20" spans="1:16" ht="18.75" customHeight="1">
      <c r="A20" s="22" t="s">
        <v>20</v>
      </c>
      <c r="B20" s="1" t="s">
        <v>13</v>
      </c>
      <c r="C20" s="4">
        <f>'[14]2011. 5월'!B38</f>
        <v>83</v>
      </c>
      <c r="D20" s="5">
        <f>'[14]2011. 5월'!C38</f>
        <v>104.4</v>
      </c>
      <c r="E20" s="5">
        <f>'[14]2011. 5월'!D38</f>
        <v>84.9</v>
      </c>
      <c r="F20" s="5">
        <f>'[14]2011. 5월'!E38</f>
        <v>86.4</v>
      </c>
      <c r="G20" s="6">
        <f>'[14]2011. 5월'!F38</f>
        <v>27.824999999999999</v>
      </c>
      <c r="H20" s="6">
        <f>'[14]2011. 5월'!G38</f>
        <v>3.2549999999999999</v>
      </c>
      <c r="I20" s="4">
        <f>'[14]2011. 5월'!H38</f>
        <v>10000</v>
      </c>
      <c r="J20" s="4">
        <f>'[14]2011. 5월'!I38</f>
        <v>83</v>
      </c>
      <c r="K20" s="5">
        <f>'[14]2011. 5월'!J38</f>
        <v>1.7250000000000001</v>
      </c>
      <c r="L20" s="5">
        <f>'[14]2011. 5월'!K38</f>
        <v>3.0999999999999996</v>
      </c>
      <c r="M20" s="5">
        <f>'[14]2011. 5월'!L38</f>
        <v>1.55</v>
      </c>
      <c r="N20" s="6">
        <f>'[14]2011. 5월'!M38</f>
        <v>4.2360000000000007</v>
      </c>
      <c r="O20" s="6">
        <f>'[14]2011. 5월'!N38</f>
        <v>0.51375000000000004</v>
      </c>
      <c r="P20" s="7" t="s">
        <v>61</v>
      </c>
    </row>
    <row r="21" spans="1:16" ht="18.75" customHeight="1">
      <c r="A21" s="22"/>
      <c r="B21" s="1" t="s">
        <v>14</v>
      </c>
      <c r="C21" s="4">
        <f>'[14]2011. 5월'!B37</f>
        <v>85</v>
      </c>
      <c r="D21" s="5">
        <f>'[14]2011. 5월'!C37</f>
        <v>115.8</v>
      </c>
      <c r="E21" s="5">
        <f>'[14]2011. 5월'!D37</f>
        <v>94.1</v>
      </c>
      <c r="F21" s="5">
        <f>'[14]2011. 5월'!E37</f>
        <v>91.3</v>
      </c>
      <c r="G21" s="6">
        <f>'[14]2011. 5월'!F37</f>
        <v>29.1</v>
      </c>
      <c r="H21" s="6">
        <f>'[14]2011. 5월'!G37</f>
        <v>3.504</v>
      </c>
      <c r="I21" s="4">
        <f>'[14]2011. 5월'!H37</f>
        <v>11500</v>
      </c>
      <c r="J21" s="4">
        <f>'[14]2011. 5월'!I37</f>
        <v>85</v>
      </c>
      <c r="K21" s="5">
        <f>'[14]2011. 5월'!J37</f>
        <v>1.9</v>
      </c>
      <c r="L21" s="5">
        <f>'[14]2011. 5월'!K37</f>
        <v>3.5</v>
      </c>
      <c r="M21" s="5">
        <f>'[14]2011. 5월'!L37</f>
        <v>2</v>
      </c>
      <c r="N21" s="6">
        <f>'[14]2011. 5월'!M37</f>
        <v>4.6440000000000001</v>
      </c>
      <c r="O21" s="6">
        <f>'[14]2011. 5월'!N37</f>
        <v>0.58799999999999997</v>
      </c>
      <c r="P21" s="7" t="s">
        <v>61</v>
      </c>
    </row>
    <row r="22" spans="1:16" ht="18.75" customHeight="1">
      <c r="A22" s="22"/>
      <c r="B22" s="1" t="s">
        <v>15</v>
      </c>
      <c r="C22" s="4">
        <f>'[14]2011. 5월'!B36</f>
        <v>80</v>
      </c>
      <c r="D22" s="5">
        <f>'[14]2011. 5월'!C36</f>
        <v>90.3</v>
      </c>
      <c r="E22" s="5">
        <f>'[14]2011. 5월'!D36</f>
        <v>71.900000000000006</v>
      </c>
      <c r="F22" s="5">
        <f>'[14]2011. 5월'!E36</f>
        <v>81.3</v>
      </c>
      <c r="G22" s="6">
        <f>'[14]2011. 5월'!F36</f>
        <v>26.52</v>
      </c>
      <c r="H22" s="6">
        <f>'[14]2011. 5월'!G36</f>
        <v>2.8439999999999999</v>
      </c>
      <c r="I22" s="4">
        <f>'[14]2011. 5월'!H36</f>
        <v>8500</v>
      </c>
      <c r="J22" s="4">
        <f>'[14]2011. 5월'!I36</f>
        <v>80</v>
      </c>
      <c r="K22" s="5">
        <f>'[14]2011. 5월'!J36</f>
        <v>1.5</v>
      </c>
      <c r="L22" s="5">
        <f>'[14]2011. 5월'!K36</f>
        <v>2.4</v>
      </c>
      <c r="M22" s="5">
        <f>'[14]2011. 5월'!L36</f>
        <v>1</v>
      </c>
      <c r="N22" s="6">
        <f>'[14]2011. 5월'!M36</f>
        <v>3.5760000000000001</v>
      </c>
      <c r="O22" s="6">
        <f>'[14]2011. 5월'!N36</f>
        <v>0.4</v>
      </c>
      <c r="P22" s="7" t="s">
        <v>61</v>
      </c>
    </row>
    <row r="23" spans="1:16" ht="18.75" customHeight="1">
      <c r="A23" s="22" t="s">
        <v>21</v>
      </c>
      <c r="B23" s="1" t="s">
        <v>13</v>
      </c>
      <c r="C23" s="4">
        <f>'[14]2011. 6월'!B38</f>
        <v>81.400000000000006</v>
      </c>
      <c r="D23" s="5">
        <f>'[14]2011. 6월'!C38</f>
        <v>89.760000000000019</v>
      </c>
      <c r="E23" s="5">
        <f>'[14]2011. 6월'!D38</f>
        <v>74.599999999999994</v>
      </c>
      <c r="F23" s="5">
        <f>'[14]2011. 6월'!E38</f>
        <v>86.6</v>
      </c>
      <c r="G23" s="6">
        <f>'[14]2011. 6월'!F38</f>
        <v>26.083199999999998</v>
      </c>
      <c r="H23" s="6">
        <f>'[14]2011. 6월'!G38</f>
        <v>3.4265999999999996</v>
      </c>
      <c r="I23" s="4">
        <f>'[14]2011. 6월'!H38</f>
        <v>12000</v>
      </c>
      <c r="J23" s="4">
        <f>'[14]2011. 6월'!I38</f>
        <v>81.400000000000006</v>
      </c>
      <c r="K23" s="5">
        <f>'[14]2011. 6월'!J38</f>
        <v>3.12</v>
      </c>
      <c r="L23" s="5">
        <f>'[14]2011. 6월'!K38</f>
        <v>5.28</v>
      </c>
      <c r="M23" s="5">
        <f>'[14]2011. 6월'!L38</f>
        <v>5.6199999999999992</v>
      </c>
      <c r="N23" s="6">
        <f>'[14]2011. 6월'!M38</f>
        <v>7.5072000000000001</v>
      </c>
      <c r="O23" s="6">
        <f>'[14]2011. 6월'!N38</f>
        <v>0.59040000000000004</v>
      </c>
      <c r="P23" s="7" t="s">
        <v>61</v>
      </c>
    </row>
    <row r="24" spans="1:16" ht="18.75" customHeight="1">
      <c r="A24" s="22"/>
      <c r="B24" s="1" t="s">
        <v>14</v>
      </c>
      <c r="C24" s="4">
        <f>'[14]2011. 6월'!B37</f>
        <v>93</v>
      </c>
      <c r="D24" s="5">
        <f>'[14]2011. 6월'!C37</f>
        <v>108.9</v>
      </c>
      <c r="E24" s="5">
        <f>'[14]2011. 6월'!D37</f>
        <v>91.4</v>
      </c>
      <c r="F24" s="5">
        <f>'[14]2011. 6월'!E37</f>
        <v>104</v>
      </c>
      <c r="G24" s="6">
        <f>'[14]2011. 6월'!F37</f>
        <v>31.38</v>
      </c>
      <c r="H24" s="6">
        <f>'[14]2011. 6월'!G37</f>
        <v>4.32</v>
      </c>
      <c r="I24" s="4">
        <f>'[14]2011. 6월'!H37</f>
        <v>12500</v>
      </c>
      <c r="J24" s="4">
        <f>'[14]2011. 6월'!I37</f>
        <v>93</v>
      </c>
      <c r="K24" s="5">
        <f>'[14]2011. 6월'!J37</f>
        <v>3.4</v>
      </c>
      <c r="L24" s="5">
        <f>'[14]2011. 6월'!K37</f>
        <v>5.8</v>
      </c>
      <c r="M24" s="5">
        <f>'[14]2011. 6월'!L37</f>
        <v>6.5</v>
      </c>
      <c r="N24" s="6">
        <f>'[14]2011. 6월'!M37</f>
        <v>8.16</v>
      </c>
      <c r="O24" s="6">
        <f>'[14]2011. 6월'!N37</f>
        <v>0.74399999999999999</v>
      </c>
      <c r="P24" s="7" t="s">
        <v>61</v>
      </c>
    </row>
    <row r="25" spans="1:16" ht="18.75" customHeight="1">
      <c r="A25" s="22"/>
      <c r="B25" s="1" t="s">
        <v>15</v>
      </c>
      <c r="C25" s="4">
        <f>'[14]2011. 6월'!B36</f>
        <v>76</v>
      </c>
      <c r="D25" s="5">
        <f>'[14]2011. 6월'!C36</f>
        <v>77.599999999999994</v>
      </c>
      <c r="E25" s="5">
        <f>'[14]2011. 6월'!D36</f>
        <v>63.9</v>
      </c>
      <c r="F25" s="5">
        <f>'[14]2011. 6월'!E36</f>
        <v>63</v>
      </c>
      <c r="G25" s="6">
        <f>'[14]2011. 6월'!F36</f>
        <v>12.096</v>
      </c>
      <c r="H25" s="6">
        <f>'[14]2011. 6월'!G36</f>
        <v>1.365</v>
      </c>
      <c r="I25" s="4">
        <f>'[14]2011. 6월'!H36</f>
        <v>10500</v>
      </c>
      <c r="J25" s="4">
        <f>'[14]2011. 6월'!I36</f>
        <v>76</v>
      </c>
      <c r="K25" s="5">
        <f>'[14]2011. 6월'!J36</f>
        <v>2.7</v>
      </c>
      <c r="L25" s="5">
        <f>'[14]2011. 6월'!K36</f>
        <v>4.5999999999999996</v>
      </c>
      <c r="M25" s="5">
        <f>'[14]2011. 6월'!L36</f>
        <v>4.4000000000000004</v>
      </c>
      <c r="N25" s="6">
        <f>'[14]2011. 6월'!M36</f>
        <v>6.6959999999999997</v>
      </c>
      <c r="O25" s="6">
        <f>'[14]2011. 6월'!N36</f>
        <v>0.48</v>
      </c>
      <c r="P25" s="7" t="s">
        <v>61</v>
      </c>
    </row>
    <row r="26" spans="1:16" ht="18.75" customHeight="1">
      <c r="A26" s="22" t="s">
        <v>22</v>
      </c>
      <c r="B26" s="1" t="s">
        <v>13</v>
      </c>
      <c r="C26" s="4">
        <f>'[14]2011. 7월'!B38</f>
        <v>85.75</v>
      </c>
      <c r="D26" s="5">
        <f>'[14]2011. 7월'!C38</f>
        <v>92.875</v>
      </c>
      <c r="E26" s="5">
        <f>'[14]2011. 7월'!D38</f>
        <v>77.25</v>
      </c>
      <c r="F26" s="5">
        <f>'[14]2011. 7월'!E38</f>
        <v>81.25</v>
      </c>
      <c r="G26" s="6">
        <f>'[14]2011. 7월'!F38</f>
        <v>23.360000000000003</v>
      </c>
      <c r="H26" s="6">
        <f>'[14]2011. 7월'!G38</f>
        <v>2.7610000000000001</v>
      </c>
      <c r="I26" s="4">
        <f>'[14]2011. 7월'!H38</f>
        <v>12000</v>
      </c>
      <c r="J26" s="4">
        <f>'[14]2011. 7월'!I38</f>
        <v>85.75</v>
      </c>
      <c r="K26" s="5">
        <f>'[14]2011. 7월'!J38</f>
        <v>3.1750000000000003</v>
      </c>
      <c r="L26" s="5">
        <f>'[14]2011. 7월'!K38</f>
        <v>5.4</v>
      </c>
      <c r="M26" s="5">
        <f>'[14]2011. 7월'!L38</f>
        <v>5.4</v>
      </c>
      <c r="N26" s="6">
        <f>'[14]2011. 7월'!M38</f>
        <v>7.5540000000000003</v>
      </c>
      <c r="O26" s="6">
        <f>'[14]2011. 7월'!N38</f>
        <v>0.62124999999999997</v>
      </c>
      <c r="P26" s="7" t="s">
        <v>61</v>
      </c>
    </row>
    <row r="27" spans="1:16" ht="18.75" customHeight="1">
      <c r="A27" s="22"/>
      <c r="B27" s="1" t="s">
        <v>14</v>
      </c>
      <c r="C27" s="4">
        <f>'[14]2011. 7월'!B37</f>
        <v>91</v>
      </c>
      <c r="D27" s="5">
        <f>'[14]2011. 7월'!C37</f>
        <v>111.6</v>
      </c>
      <c r="E27" s="5">
        <f>'[14]2011. 7월'!D37</f>
        <v>91.8</v>
      </c>
      <c r="F27" s="5">
        <f>'[14]2011. 7월'!E37</f>
        <v>94</v>
      </c>
      <c r="G27" s="6">
        <f>'[14]2011. 7월'!F37</f>
        <v>31.76</v>
      </c>
      <c r="H27" s="6">
        <f>'[14]2011. 7월'!G37</f>
        <v>3.1920000000000002</v>
      </c>
      <c r="I27" s="4">
        <f>'[14]2011. 7월'!H37</f>
        <v>13500</v>
      </c>
      <c r="J27" s="4">
        <f>'[14]2011. 7월'!I37</f>
        <v>91</v>
      </c>
      <c r="K27" s="5">
        <f>'[14]2011. 7월'!J37</f>
        <v>3.3</v>
      </c>
      <c r="L27" s="5">
        <f>'[14]2011. 7월'!K37</f>
        <v>5.6</v>
      </c>
      <c r="M27" s="5">
        <f>'[14]2011. 7월'!L37</f>
        <v>6</v>
      </c>
      <c r="N27" s="6">
        <f>'[14]2011. 7월'!M37</f>
        <v>8.16</v>
      </c>
      <c r="O27" s="6">
        <f>'[14]2011. 7월'!N37</f>
        <v>0.82399999999999995</v>
      </c>
      <c r="P27" s="7" t="s">
        <v>61</v>
      </c>
    </row>
    <row r="28" spans="1:16" ht="18.75" customHeight="1">
      <c r="A28" s="22"/>
      <c r="B28" s="1" t="s">
        <v>15</v>
      </c>
      <c r="C28" s="4">
        <f>'[14]2011. 7월'!B36</f>
        <v>80</v>
      </c>
      <c r="D28" s="5">
        <f>'[14]2011. 7월'!C36</f>
        <v>76.099999999999994</v>
      </c>
      <c r="E28" s="5">
        <f>'[14]2011. 7월'!D36</f>
        <v>64</v>
      </c>
      <c r="F28" s="5">
        <f>'[14]2011. 7월'!E36</f>
        <v>68</v>
      </c>
      <c r="G28" s="6">
        <f>'[14]2011. 7월'!F36</f>
        <v>17.2</v>
      </c>
      <c r="H28" s="6">
        <f>'[14]2011. 7월'!G36</f>
        <v>2.2080000000000002</v>
      </c>
      <c r="I28" s="4">
        <f>'[14]2011. 7월'!H36</f>
        <v>11000</v>
      </c>
      <c r="J28" s="4">
        <f>'[14]2011. 7월'!I36</f>
        <v>80</v>
      </c>
      <c r="K28" s="5">
        <f>'[14]2011. 7월'!J36</f>
        <v>2.9</v>
      </c>
      <c r="L28" s="5">
        <f>'[14]2011. 7월'!K36</f>
        <v>4.9000000000000004</v>
      </c>
      <c r="M28" s="5">
        <f>'[14]2011. 7월'!L36</f>
        <v>4.8</v>
      </c>
      <c r="N28" s="6">
        <f>'[14]2011. 7월'!M36</f>
        <v>7.1520000000000001</v>
      </c>
      <c r="O28" s="6">
        <f>'[14]2011. 7월'!N36</f>
        <v>0.50900000000000001</v>
      </c>
      <c r="P28" s="7" t="s">
        <v>61</v>
      </c>
    </row>
    <row r="29" spans="1:16" ht="18.75" customHeight="1">
      <c r="A29" s="22" t="s">
        <v>23</v>
      </c>
      <c r="B29" s="1" t="s">
        <v>13</v>
      </c>
      <c r="C29" s="4">
        <f>'[14]2011. 8월'!B38</f>
        <v>85.6</v>
      </c>
      <c r="D29" s="5">
        <f>'[14]2011. 8월'!C38</f>
        <v>103.02000000000001</v>
      </c>
      <c r="E29" s="5">
        <f>'[14]2011. 8월'!D38</f>
        <v>84.999999999999986</v>
      </c>
      <c r="F29" s="5">
        <f>'[14]2011. 8월'!E38</f>
        <v>90.74</v>
      </c>
      <c r="G29" s="6">
        <f>'[14]2011. 8월'!F38</f>
        <v>33.024000000000001</v>
      </c>
      <c r="H29" s="6">
        <f>'[14]2011. 8월'!G38</f>
        <v>3.2912000000000008</v>
      </c>
      <c r="I29" s="4">
        <f>'[14]2011. 8월'!H38</f>
        <v>14000</v>
      </c>
      <c r="J29" s="4">
        <f>'[14]2011. 8월'!I38</f>
        <v>85.6</v>
      </c>
      <c r="K29" s="5">
        <f>'[14]2011. 8월'!J38</f>
        <v>2.7199999999999998</v>
      </c>
      <c r="L29" s="5">
        <f>'[14]2011. 8월'!K38</f>
        <v>4.7399999999999993</v>
      </c>
      <c r="M29" s="5">
        <f>'[14]2011. 8월'!L38</f>
        <v>5.5600000000000005</v>
      </c>
      <c r="N29" s="6">
        <f>'[14]2011. 8월'!M38</f>
        <v>7.5648</v>
      </c>
      <c r="O29" s="6">
        <f>'[14]2011. 8월'!N38</f>
        <v>0.7427999999999999</v>
      </c>
      <c r="P29" s="7" t="str">
        <f>'[14]2011. 8월'!O38</f>
        <v>&lt;30</v>
      </c>
    </row>
    <row r="30" spans="1:16" ht="18.75" customHeight="1">
      <c r="A30" s="22"/>
      <c r="B30" s="1" t="s">
        <v>14</v>
      </c>
      <c r="C30" s="4">
        <f>'[14]2011. 8월'!B37</f>
        <v>90</v>
      </c>
      <c r="D30" s="5">
        <f>'[14]2011. 8월'!C37</f>
        <v>108.6</v>
      </c>
      <c r="E30" s="5">
        <f>'[14]2011. 8월'!D37</f>
        <v>89.2</v>
      </c>
      <c r="F30" s="5">
        <f>'[14]2011. 8월'!E37</f>
        <v>102</v>
      </c>
      <c r="G30" s="6">
        <f>'[14]2011. 8월'!F37</f>
        <v>36.4</v>
      </c>
      <c r="H30" s="6">
        <f>'[14]2011. 8월'!G37</f>
        <v>3.4319999999999999</v>
      </c>
      <c r="I30" s="4">
        <f>'[14]2011. 8월'!H37</f>
        <v>14500</v>
      </c>
      <c r="J30" s="4">
        <f>'[14]2011. 8월'!I37</f>
        <v>90</v>
      </c>
      <c r="K30" s="5">
        <f>'[14]2011. 8월'!J37</f>
        <v>3.4</v>
      </c>
      <c r="L30" s="5">
        <f>'[14]2011. 8월'!K37</f>
        <v>5.9</v>
      </c>
      <c r="M30" s="5">
        <f>'[14]2011. 8월'!L37</f>
        <v>6.6</v>
      </c>
      <c r="N30" s="6">
        <f>'[14]2011. 8월'!M37</f>
        <v>7.92</v>
      </c>
      <c r="O30" s="6">
        <f>'[14]2011. 8월'!N37</f>
        <v>0.79500000000000004</v>
      </c>
      <c r="P30" s="7" t="str">
        <f>'[14]2011. 8월'!O37</f>
        <v>&lt;30</v>
      </c>
    </row>
    <row r="31" spans="1:16" ht="18.75" customHeight="1">
      <c r="A31" s="22"/>
      <c r="B31" s="1" t="s">
        <v>15</v>
      </c>
      <c r="C31" s="4">
        <f>'[14]2011. 8월'!B36</f>
        <v>82</v>
      </c>
      <c r="D31" s="5">
        <f>'[14]2011. 8월'!C36</f>
        <v>95.1</v>
      </c>
      <c r="E31" s="5">
        <f>'[14]2011. 8월'!D36</f>
        <v>79.599999999999994</v>
      </c>
      <c r="F31" s="5">
        <f>'[14]2011. 8월'!E36</f>
        <v>80.7</v>
      </c>
      <c r="G31" s="6">
        <f>'[14]2011. 8월'!F36</f>
        <v>28.24</v>
      </c>
      <c r="H31" s="6">
        <f>'[14]2011. 8월'!G36</f>
        <v>3.12</v>
      </c>
      <c r="I31" s="4">
        <f>'[14]2011. 8월'!H36</f>
        <v>13500</v>
      </c>
      <c r="J31" s="4">
        <f>'[14]2011. 8월'!I36</f>
        <v>82</v>
      </c>
      <c r="K31" s="5">
        <f>'[14]2011. 8월'!J36</f>
        <v>2.2999999999999998</v>
      </c>
      <c r="L31" s="5">
        <f>'[14]2011. 8월'!K36</f>
        <v>4.0999999999999996</v>
      </c>
      <c r="M31" s="5">
        <f>'[14]2011. 8월'!L36</f>
        <v>5</v>
      </c>
      <c r="N31" s="6">
        <f>'[14]2011. 8월'!M36</f>
        <v>7.1280000000000001</v>
      </c>
      <c r="O31" s="6">
        <f>'[14]2011. 8월'!N36</f>
        <v>0.69299999999999995</v>
      </c>
      <c r="P31" s="7" t="str">
        <f>'[14]2011. 8월'!O36</f>
        <v>&lt;30</v>
      </c>
    </row>
    <row r="32" spans="1:16" ht="18.75" customHeight="1">
      <c r="A32" s="22" t="s">
        <v>24</v>
      </c>
      <c r="B32" s="1" t="s">
        <v>13</v>
      </c>
      <c r="C32" s="4">
        <f>'[14]2011. 9월'!B38</f>
        <v>74</v>
      </c>
      <c r="D32" s="5">
        <f>'[14]2011. 9월'!C38</f>
        <v>108.14999999999999</v>
      </c>
      <c r="E32" s="5">
        <f>'[14]2011. 9월'!D38</f>
        <v>90.600000000000009</v>
      </c>
      <c r="F32" s="5">
        <f>'[14]2011. 9월'!E38</f>
        <v>93.7</v>
      </c>
      <c r="G32" s="6">
        <f>'[14]2011. 9월'!F38</f>
        <v>30.72</v>
      </c>
      <c r="H32" s="6">
        <f>'[14]2011. 9월'!G38</f>
        <v>3.2880000000000003</v>
      </c>
      <c r="I32" s="4">
        <f>'[14]2011. 9월'!H38</f>
        <v>12000</v>
      </c>
      <c r="J32" s="4">
        <f>'[14]2011. 9월'!I38</f>
        <v>74</v>
      </c>
      <c r="K32" s="5">
        <f>'[14]2011. 9월'!J38</f>
        <v>2.4750000000000001</v>
      </c>
      <c r="L32" s="5">
        <f>'[14]2011. 9월'!K38</f>
        <v>4.25</v>
      </c>
      <c r="M32" s="5">
        <f>'[14]2011. 9월'!L38</f>
        <v>6.1999999999999993</v>
      </c>
      <c r="N32" s="6">
        <f>'[14]2011. 9월'!M38</f>
        <v>6.9240000000000004</v>
      </c>
      <c r="O32" s="6">
        <f>'[14]2011. 9월'!N38</f>
        <v>0.8254999999999999</v>
      </c>
      <c r="P32" s="7" t="str">
        <f>'[14]2011. 9월'!O38</f>
        <v>&lt;30</v>
      </c>
    </row>
    <row r="33" spans="1:16" ht="18.75" customHeight="1">
      <c r="A33" s="22"/>
      <c r="B33" s="1" t="s">
        <v>14</v>
      </c>
      <c r="C33" s="4">
        <f>'[14]2011. 9월'!B37</f>
        <v>80</v>
      </c>
      <c r="D33" s="5">
        <f>'[14]2011. 9월'!C37</f>
        <v>112.2</v>
      </c>
      <c r="E33" s="5">
        <f>'[14]2011. 9월'!D37</f>
        <v>94</v>
      </c>
      <c r="F33" s="5">
        <f>'[14]2011. 9월'!E37</f>
        <v>103</v>
      </c>
      <c r="G33" s="6">
        <f>'[14]2011. 9월'!F37</f>
        <v>33.840000000000003</v>
      </c>
      <c r="H33" s="6">
        <f>'[14]2011. 9월'!G37</f>
        <v>3.6720000000000002</v>
      </c>
      <c r="I33" s="4">
        <f>'[14]2011. 9월'!H37</f>
        <v>14000</v>
      </c>
      <c r="J33" s="4">
        <f>'[14]2011. 9월'!I37</f>
        <v>80</v>
      </c>
      <c r="K33" s="5">
        <f>'[14]2011. 9월'!J37</f>
        <v>3.1</v>
      </c>
      <c r="L33" s="5">
        <f>'[14]2011. 9월'!K37</f>
        <v>5.4</v>
      </c>
      <c r="M33" s="5">
        <f>'[14]2011. 9월'!L37</f>
        <v>6.8</v>
      </c>
      <c r="N33" s="6">
        <f>'[14]2011. 9월'!M37</f>
        <v>7.44</v>
      </c>
      <c r="O33" s="6">
        <f>'[14]2011. 9월'!N37</f>
        <v>0.85399999999999998</v>
      </c>
      <c r="P33" s="7" t="str">
        <f>'[14]2011. 9월'!O37</f>
        <v>&lt;30</v>
      </c>
    </row>
    <row r="34" spans="1:16" ht="18.75" customHeight="1">
      <c r="A34" s="22"/>
      <c r="B34" s="1" t="s">
        <v>15</v>
      </c>
      <c r="C34" s="4">
        <f>'[14]2011. 9월'!B36</f>
        <v>69</v>
      </c>
      <c r="D34" s="5">
        <f>'[14]2011. 9월'!C36</f>
        <v>106.2</v>
      </c>
      <c r="E34" s="5">
        <f>'[14]2011. 9월'!D36</f>
        <v>88.8</v>
      </c>
      <c r="F34" s="5">
        <f>'[14]2011. 9월'!E36</f>
        <v>88</v>
      </c>
      <c r="G34" s="6">
        <f>'[14]2011. 9월'!F36</f>
        <v>28.2</v>
      </c>
      <c r="H34" s="6">
        <f>'[14]2011. 9월'!G36</f>
        <v>2.8319999999999999</v>
      </c>
      <c r="I34" s="4">
        <f>'[14]2011. 9월'!H36</f>
        <v>10500</v>
      </c>
      <c r="J34" s="4">
        <f>'[14]2011. 9월'!I36</f>
        <v>69</v>
      </c>
      <c r="K34" s="5">
        <f>'[14]2011. 9월'!J36</f>
        <v>1.9</v>
      </c>
      <c r="L34" s="5">
        <f>'[14]2011. 9월'!K36</f>
        <v>3.4</v>
      </c>
      <c r="M34" s="5">
        <f>'[14]2011. 9월'!L36</f>
        <v>5.2</v>
      </c>
      <c r="N34" s="6">
        <f>'[14]2011. 9월'!M36</f>
        <v>6.1920000000000002</v>
      </c>
      <c r="O34" s="6">
        <f>'[14]2011. 9월'!N36</f>
        <v>0.79200000000000004</v>
      </c>
      <c r="P34" s="7" t="str">
        <f>'[14]2011. 9월'!O36</f>
        <v>&lt;30</v>
      </c>
    </row>
    <row r="35" spans="1:16" ht="18.75" customHeight="1">
      <c r="A35" s="22" t="s">
        <v>25</v>
      </c>
      <c r="B35" s="1" t="s">
        <v>13</v>
      </c>
      <c r="C35" s="4">
        <f>'[14]2011. 10월'!B38</f>
        <v>74.25</v>
      </c>
      <c r="D35" s="5">
        <f>'[14]2011. 10월'!C38</f>
        <v>108.22499999999999</v>
      </c>
      <c r="E35" s="5">
        <f>'[14]2011. 10월'!D38</f>
        <v>89.7</v>
      </c>
      <c r="F35" s="5">
        <f>'[14]2011. 10월'!E38</f>
        <v>89.875</v>
      </c>
      <c r="G35" s="6">
        <f>'[14]2011. 10월'!F38</f>
        <v>29.19</v>
      </c>
      <c r="H35" s="6">
        <f>'[14]2011. 10월'!G38</f>
        <v>3.1340000000000003</v>
      </c>
      <c r="I35" s="4">
        <f>'[14]2011. 10월'!H38</f>
        <v>10000</v>
      </c>
      <c r="J35" s="4">
        <f>'[14]2011. 10월'!I38</f>
        <v>74.25</v>
      </c>
      <c r="K35" s="5">
        <f>'[14]2011. 10월'!J38</f>
        <v>2.25</v>
      </c>
      <c r="L35" s="5">
        <f>'[14]2011. 10월'!K38</f>
        <v>3.9749999999999996</v>
      </c>
      <c r="M35" s="5">
        <f>'[14]2011. 10월'!L38</f>
        <v>5.25</v>
      </c>
      <c r="N35" s="6">
        <f>'[14]2011. 10월'!M38</f>
        <v>7.2299999999999995</v>
      </c>
      <c r="O35" s="6">
        <f>'[14]2011. 10월'!N38</f>
        <v>0.74275000000000002</v>
      </c>
      <c r="P35" s="7" t="str">
        <f>'[14]2011. 10월'!O38</f>
        <v>&lt;30</v>
      </c>
    </row>
    <row r="36" spans="1:16" ht="18.75" customHeight="1">
      <c r="A36" s="22"/>
      <c r="B36" s="1" t="s">
        <v>14</v>
      </c>
      <c r="C36" s="4">
        <f>'[14]2011. 10월'!B37</f>
        <v>77</v>
      </c>
      <c r="D36" s="5">
        <f>'[14]2011. 10월'!C37</f>
        <v>111.3</v>
      </c>
      <c r="E36" s="5">
        <f>'[14]2011. 10월'!D37</f>
        <v>92.6</v>
      </c>
      <c r="F36" s="5">
        <f>'[14]2011. 10월'!E37</f>
        <v>97</v>
      </c>
      <c r="G36" s="6">
        <f>'[14]2011. 10월'!F37</f>
        <v>30</v>
      </c>
      <c r="H36" s="6">
        <f>'[14]2011. 10월'!G37</f>
        <v>3.36</v>
      </c>
      <c r="I36" s="4">
        <f>'[14]2011. 10월'!H37</f>
        <v>11000</v>
      </c>
      <c r="J36" s="4">
        <f>'[14]2011. 10월'!I37</f>
        <v>77</v>
      </c>
      <c r="K36" s="5">
        <f>'[14]2011. 10월'!J37</f>
        <v>2.4</v>
      </c>
      <c r="L36" s="5">
        <f>'[14]2011. 10월'!K37</f>
        <v>4.2</v>
      </c>
      <c r="M36" s="5">
        <f>'[14]2011. 10월'!L37</f>
        <v>5.8</v>
      </c>
      <c r="N36" s="6">
        <f>'[14]2011. 10월'!M37</f>
        <v>7.7519999999999998</v>
      </c>
      <c r="O36" s="6">
        <f>'[14]2011. 10월'!N37</f>
        <v>0.79800000000000004</v>
      </c>
      <c r="P36" s="7" t="str">
        <f>'[14]2011. 10월'!O37</f>
        <v>&lt;30</v>
      </c>
    </row>
    <row r="37" spans="1:16" ht="18.75" customHeight="1">
      <c r="A37" s="22"/>
      <c r="B37" s="1" t="s">
        <v>15</v>
      </c>
      <c r="C37" s="4">
        <f>'[14]2011. 10월'!B36</f>
        <v>72</v>
      </c>
      <c r="D37" s="5">
        <f>'[14]2011. 10월'!C36</f>
        <v>104.1</v>
      </c>
      <c r="E37" s="5">
        <f>'[14]2011. 10월'!D36</f>
        <v>85.8</v>
      </c>
      <c r="F37" s="5">
        <f>'[14]2011. 10월'!E36</f>
        <v>78</v>
      </c>
      <c r="G37" s="6">
        <f>'[14]2011. 10월'!F36</f>
        <v>27.42</v>
      </c>
      <c r="H37" s="6">
        <f>'[14]2011. 10월'!G36</f>
        <v>2.96</v>
      </c>
      <c r="I37" s="4">
        <f>'[14]2011. 10월'!H36</f>
        <v>10000</v>
      </c>
      <c r="J37" s="4">
        <f>'[14]2011. 10월'!I36</f>
        <v>72</v>
      </c>
      <c r="K37" s="5">
        <f>'[14]2011. 10월'!J36</f>
        <v>2.1</v>
      </c>
      <c r="L37" s="5">
        <f>'[14]2011. 10월'!K36</f>
        <v>3.8</v>
      </c>
      <c r="M37" s="5">
        <f>'[14]2011. 10월'!L36</f>
        <v>4.5999999999999996</v>
      </c>
      <c r="N37" s="6">
        <f>'[14]2011. 10월'!M36</f>
        <v>6.5519999999999996</v>
      </c>
      <c r="O37" s="6">
        <f>'[14]2011. 10월'!N36</f>
        <v>0.72</v>
      </c>
      <c r="P37" s="7" t="str">
        <f>'[14]2011. 10월'!O36</f>
        <v>&lt;30</v>
      </c>
    </row>
    <row r="38" spans="1:16" ht="18.75" customHeight="1">
      <c r="A38" s="22" t="s">
        <v>26</v>
      </c>
      <c r="B38" s="1" t="s">
        <v>13</v>
      </c>
      <c r="C38" s="4">
        <f>'[14]2011. 11월'!B38</f>
        <v>77</v>
      </c>
      <c r="D38" s="5">
        <f>'[14]2011. 11월'!C38</f>
        <v>104.6</v>
      </c>
      <c r="E38" s="5">
        <f>'[14]2011. 11월'!D38</f>
        <v>86.2</v>
      </c>
      <c r="F38" s="5">
        <f>'[14]2011. 11월'!E38</f>
        <v>98.8</v>
      </c>
      <c r="G38" s="6">
        <f>'[14]2011. 11월'!F38</f>
        <v>31.396000000000004</v>
      </c>
      <c r="H38" s="6">
        <f>'[14]2011. 11월'!G38</f>
        <v>3.4079999999999999</v>
      </c>
      <c r="I38" s="4">
        <f>'[14]2011. 11월'!H38</f>
        <v>10000</v>
      </c>
      <c r="J38" s="4">
        <f>'[14]2011. 11월'!I38</f>
        <v>77</v>
      </c>
      <c r="K38" s="5">
        <f>'[14]2011. 11월'!J38</f>
        <v>2.6</v>
      </c>
      <c r="L38" s="5">
        <f>'[14]2011. 11월'!K38</f>
        <v>4.5600000000000005</v>
      </c>
      <c r="M38" s="5">
        <f>'[14]2011. 11월'!L38</f>
        <v>5.2</v>
      </c>
      <c r="N38" s="6">
        <f>'[14]2011. 11월'!M38</f>
        <v>8.251199999999999</v>
      </c>
      <c r="O38" s="6">
        <f>'[14]2011. 11월'!N38</f>
        <v>0.7792</v>
      </c>
      <c r="P38" s="7" t="str">
        <f>'[14]2011. 11월'!O38</f>
        <v>&lt;30</v>
      </c>
    </row>
    <row r="39" spans="1:16" ht="18.75" customHeight="1">
      <c r="A39" s="22"/>
      <c r="B39" s="1" t="s">
        <v>14</v>
      </c>
      <c r="C39" s="4">
        <f>'[14]2011. 11월'!B37</f>
        <v>81</v>
      </c>
      <c r="D39" s="5">
        <f>'[14]2011. 11월'!C37</f>
        <v>111.9</v>
      </c>
      <c r="E39" s="5">
        <f>'[14]2011. 11월'!D37</f>
        <v>92.6</v>
      </c>
      <c r="F39" s="5">
        <f>'[14]2011. 11월'!E37</f>
        <v>114</v>
      </c>
      <c r="G39" s="6">
        <f>'[14]2011. 11월'!F37</f>
        <v>36.4</v>
      </c>
      <c r="H39" s="6">
        <f>'[14]2011. 11월'!G37</f>
        <v>4.1280000000000001</v>
      </c>
      <c r="I39" s="4">
        <f>'[14]2011. 11월'!H37</f>
        <v>11000</v>
      </c>
      <c r="J39" s="4">
        <f>'[14]2011. 11월'!I37</f>
        <v>81</v>
      </c>
      <c r="K39" s="5">
        <f>'[14]2011. 11월'!J37</f>
        <v>3.2</v>
      </c>
      <c r="L39" s="5">
        <f>'[14]2011. 11월'!K37</f>
        <v>5.5</v>
      </c>
      <c r="M39" s="5">
        <f>'[14]2011. 11월'!L37</f>
        <v>5.8</v>
      </c>
      <c r="N39" s="6">
        <f>'[14]2011. 11월'!M37</f>
        <v>8.4</v>
      </c>
      <c r="O39" s="6">
        <f>'[14]2011. 11월'!N37</f>
        <v>0.85199999999999998</v>
      </c>
      <c r="P39" s="7" t="str">
        <f>'[14]2011. 11월'!O37</f>
        <v>&lt;30</v>
      </c>
    </row>
    <row r="40" spans="1:16" ht="18.75" customHeight="1">
      <c r="A40" s="22"/>
      <c r="B40" s="1" t="s">
        <v>15</v>
      </c>
      <c r="C40" s="4">
        <f>'[14]2011. 11월'!B36</f>
        <v>73</v>
      </c>
      <c r="D40" s="5">
        <f>'[14]2011. 11월'!C36</f>
        <v>95.2</v>
      </c>
      <c r="E40" s="5">
        <f>'[14]2011. 11월'!D36</f>
        <v>78.8</v>
      </c>
      <c r="F40" s="5">
        <f>'[14]2011. 11월'!E36</f>
        <v>83</v>
      </c>
      <c r="G40" s="6">
        <f>'[14]2011. 11월'!F36</f>
        <v>28.92</v>
      </c>
      <c r="H40" s="6">
        <f>'[14]2011. 11월'!G36</f>
        <v>2.8319999999999999</v>
      </c>
      <c r="I40" s="4">
        <f>'[14]2011. 11월'!H36</f>
        <v>10000</v>
      </c>
      <c r="J40" s="4">
        <f>'[14]2011. 11월'!I36</f>
        <v>73</v>
      </c>
      <c r="K40" s="5">
        <f>'[14]2011. 11월'!J36</f>
        <v>2.2000000000000002</v>
      </c>
      <c r="L40" s="5">
        <f>'[14]2011. 11월'!K36</f>
        <v>3.9</v>
      </c>
      <c r="M40" s="5">
        <f>'[14]2011. 11월'!L36</f>
        <v>4.4000000000000004</v>
      </c>
      <c r="N40" s="6">
        <f>'[14]2011. 11월'!M36</f>
        <v>8.0879999999999992</v>
      </c>
      <c r="O40" s="6">
        <f>'[14]2011. 11월'!N36</f>
        <v>0.73199999999999998</v>
      </c>
      <c r="P40" s="7" t="str">
        <f>'[14]2011. 11월'!O36</f>
        <v>&lt;30</v>
      </c>
    </row>
    <row r="41" spans="1:16" ht="18.75" customHeight="1">
      <c r="A41" s="22" t="s">
        <v>27</v>
      </c>
      <c r="B41" s="1" t="s">
        <v>13</v>
      </c>
      <c r="C41" s="4">
        <f>'[14]2011. 12월'!B38</f>
        <v>79.25</v>
      </c>
      <c r="D41" s="5">
        <f>'[14]2011. 12월'!C38</f>
        <v>103</v>
      </c>
      <c r="E41" s="5">
        <f>'[14]2011. 12월'!D38</f>
        <v>85.95</v>
      </c>
      <c r="F41" s="5">
        <f>'[14]2011. 12월'!E38</f>
        <v>97.775000000000006</v>
      </c>
      <c r="G41" s="6">
        <f>'[14]2011. 12월'!F38</f>
        <v>31.125</v>
      </c>
      <c r="H41" s="6">
        <f>'[14]2011. 12월'!G38</f>
        <v>3.2800000000000002</v>
      </c>
      <c r="I41" s="4">
        <f>'[14]2011. 12월'!H38</f>
        <v>11000</v>
      </c>
      <c r="J41" s="4">
        <f>'[14]2011. 12월'!I38</f>
        <v>79.25</v>
      </c>
      <c r="K41" s="5">
        <f>'[14]2011. 12월'!J38</f>
        <v>3.2</v>
      </c>
      <c r="L41" s="5">
        <f>'[14]2011. 12월'!K38</f>
        <v>5.55</v>
      </c>
      <c r="M41" s="5">
        <f>'[14]2011. 12월'!L38</f>
        <v>5.5500000000000007</v>
      </c>
      <c r="N41" s="6">
        <f>'[14]2011. 12월'!M38</f>
        <v>7.4880000000000004</v>
      </c>
      <c r="O41" s="6">
        <f>'[14]2011. 12월'!N38</f>
        <v>0.65725000000000011</v>
      </c>
      <c r="P41" s="7" t="str">
        <f>'[14]2011. 12월'!O38</f>
        <v>&lt;30</v>
      </c>
    </row>
    <row r="42" spans="1:16" ht="18.75" customHeight="1">
      <c r="A42" s="22"/>
      <c r="B42" s="1" t="s">
        <v>14</v>
      </c>
      <c r="C42" s="4">
        <f>'[14]2011. 12월'!B37</f>
        <v>85</v>
      </c>
      <c r="D42" s="5">
        <f>'[14]2011. 12월'!C37</f>
        <v>115.8</v>
      </c>
      <c r="E42" s="5">
        <f>'[14]2011. 12월'!D37</f>
        <v>96</v>
      </c>
      <c r="F42" s="5">
        <f>'[14]2011. 12월'!E37</f>
        <v>106</v>
      </c>
      <c r="G42" s="6">
        <f>'[14]2011. 12월'!F37</f>
        <v>33.200000000000003</v>
      </c>
      <c r="H42" s="6">
        <f>'[14]2011. 12월'!G37</f>
        <v>3.68</v>
      </c>
      <c r="I42" s="4">
        <f>'[14]2011. 12월'!H37</f>
        <v>12000</v>
      </c>
      <c r="J42" s="4">
        <f>'[14]2011. 12월'!I37</f>
        <v>85</v>
      </c>
      <c r="K42" s="5">
        <f>'[14]2011. 12월'!J37</f>
        <v>3.3</v>
      </c>
      <c r="L42" s="5">
        <f>'[14]2011. 12월'!K37</f>
        <v>5.7</v>
      </c>
      <c r="M42" s="5">
        <f>'[14]2011. 12월'!L37</f>
        <v>6</v>
      </c>
      <c r="N42" s="6">
        <f>'[14]2011. 12월'!M37</f>
        <v>7.8719999999999999</v>
      </c>
      <c r="O42" s="6">
        <f>'[14]2011. 12월'!N37</f>
        <v>0.72799999999999998</v>
      </c>
      <c r="P42" s="7" t="str">
        <f>'[14]2011. 12월'!O37</f>
        <v>&lt;30</v>
      </c>
    </row>
    <row r="43" spans="1:16" ht="18.75" customHeight="1" thickBot="1">
      <c r="A43" s="23"/>
      <c r="B43" s="8" t="s">
        <v>15</v>
      </c>
      <c r="C43" s="9">
        <f>'[14]2011. 12월'!B36</f>
        <v>73</v>
      </c>
      <c r="D43" s="10">
        <f>'[14]2011. 12월'!C36</f>
        <v>90</v>
      </c>
      <c r="E43" s="10">
        <f>'[14]2011. 12월'!D36</f>
        <v>75.8</v>
      </c>
      <c r="F43" s="10">
        <f>'[14]2011. 12월'!E36</f>
        <v>86</v>
      </c>
      <c r="G43" s="11">
        <f>'[14]2011. 12월'!F36</f>
        <v>28</v>
      </c>
      <c r="H43" s="11">
        <f>'[14]2011. 12월'!G36</f>
        <v>2.9279999999999999</v>
      </c>
      <c r="I43" s="9">
        <f>'[14]2011. 12월'!H36</f>
        <v>11000</v>
      </c>
      <c r="J43" s="9">
        <f>'[14]2011. 12월'!I36</f>
        <v>73</v>
      </c>
      <c r="K43" s="10">
        <f>'[14]2011. 12월'!J36</f>
        <v>3.1</v>
      </c>
      <c r="L43" s="10">
        <f>'[14]2011. 12월'!K36</f>
        <v>5.4</v>
      </c>
      <c r="M43" s="10">
        <f>'[14]2011. 12월'!L36</f>
        <v>5.2</v>
      </c>
      <c r="N43" s="11">
        <f>'[14]2011. 12월'!M36</f>
        <v>7.1520000000000001</v>
      </c>
      <c r="O43" s="11">
        <f>'[14]2011. 12월'!N36</f>
        <v>0.59499999999999997</v>
      </c>
      <c r="P43" s="12" t="str">
        <f>'[14]2011. 12월'!O36</f>
        <v>&lt;30</v>
      </c>
    </row>
  </sheetData>
  <mergeCells count="21">
    <mergeCell ref="A1:J1"/>
    <mergeCell ref="A2:D2"/>
    <mergeCell ref="A3:A4"/>
    <mergeCell ref="B3:B4"/>
    <mergeCell ref="C3:C4"/>
    <mergeCell ref="D3:I3"/>
    <mergeCell ref="J3:J4"/>
    <mergeCell ref="A38:A40"/>
    <mergeCell ref="A41:A43"/>
    <mergeCell ref="A20:A22"/>
    <mergeCell ref="A23:A25"/>
    <mergeCell ref="A26:A28"/>
    <mergeCell ref="A29:A31"/>
    <mergeCell ref="A32:A34"/>
    <mergeCell ref="A35:A37"/>
    <mergeCell ref="A14:A16"/>
    <mergeCell ref="A17:A19"/>
    <mergeCell ref="K3:P3"/>
    <mergeCell ref="A5:A7"/>
    <mergeCell ref="A8:A10"/>
    <mergeCell ref="A11:A13"/>
  </mergeCells>
  <phoneticPr fontId="2" type="noConversion"/>
  <pageMargins left="0.31496062992125984" right="0.28999999999999998" top="0.74803149606299213" bottom="0.74803149606299213" header="0.31496062992125984" footer="0.31496062992125984"/>
  <pageSetup paperSize="9"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43"/>
  <sheetViews>
    <sheetView view="pageBreakPreview" topLeftCell="A9" zoomScaleNormal="100" workbookViewId="0">
      <selection activeCell="R27" sqref="R27"/>
    </sheetView>
  </sheetViews>
  <sheetFormatPr defaultRowHeight="16.5"/>
  <cols>
    <col min="1" max="16" width="6.625" customWidth="1"/>
  </cols>
  <sheetData>
    <row r="1" spans="1:16" ht="42" customHeight="1">
      <c r="A1" s="24" t="s">
        <v>31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  <c r="M1" s="13"/>
      <c r="N1" s="13"/>
      <c r="O1" s="13"/>
      <c r="P1" s="13"/>
    </row>
    <row r="2" spans="1:16" ht="18.75" customHeight="1" thickBot="1">
      <c r="A2" s="30" t="s">
        <v>70</v>
      </c>
      <c r="B2" s="31"/>
      <c r="C2" s="31"/>
      <c r="D2" s="3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8.75" customHeight="1">
      <c r="A3" s="26" t="s">
        <v>32</v>
      </c>
      <c r="B3" s="20" t="s">
        <v>33</v>
      </c>
      <c r="C3" s="28" t="s">
        <v>69</v>
      </c>
      <c r="D3" s="20" t="s">
        <v>34</v>
      </c>
      <c r="E3" s="20"/>
      <c r="F3" s="20"/>
      <c r="G3" s="20"/>
      <c r="H3" s="20"/>
      <c r="I3" s="20"/>
      <c r="J3" s="28" t="s">
        <v>35</v>
      </c>
      <c r="K3" s="20" t="s">
        <v>36</v>
      </c>
      <c r="L3" s="20"/>
      <c r="M3" s="20"/>
      <c r="N3" s="20"/>
      <c r="O3" s="20"/>
      <c r="P3" s="21"/>
    </row>
    <row r="4" spans="1:16" ht="33.75">
      <c r="A4" s="22"/>
      <c r="B4" s="27"/>
      <c r="C4" s="27"/>
      <c r="D4" s="1" t="s">
        <v>37</v>
      </c>
      <c r="E4" s="1" t="s">
        <v>38</v>
      </c>
      <c r="F4" s="1" t="s">
        <v>39</v>
      </c>
      <c r="G4" s="1" t="s">
        <v>40</v>
      </c>
      <c r="H4" s="1" t="s">
        <v>41</v>
      </c>
      <c r="I4" s="2" t="s">
        <v>42</v>
      </c>
      <c r="J4" s="29"/>
      <c r="K4" s="1" t="s">
        <v>37</v>
      </c>
      <c r="L4" s="1" t="s">
        <v>38</v>
      </c>
      <c r="M4" s="1" t="s">
        <v>39</v>
      </c>
      <c r="N4" s="1" t="s">
        <v>40</v>
      </c>
      <c r="O4" s="1" t="s">
        <v>41</v>
      </c>
      <c r="P4" s="3" t="s">
        <v>42</v>
      </c>
    </row>
    <row r="5" spans="1:16" ht="18.75" customHeight="1">
      <c r="A5" s="22" t="s">
        <v>43</v>
      </c>
      <c r="B5" s="1" t="s">
        <v>44</v>
      </c>
      <c r="C5" s="4">
        <f>[15]총괄!B19</f>
        <v>66.333333333333329</v>
      </c>
      <c r="D5" s="5">
        <f>[15]총괄!C19</f>
        <v>77.285833333333343</v>
      </c>
      <c r="E5" s="5">
        <f>[15]총괄!D19</f>
        <v>63.431249999999999</v>
      </c>
      <c r="F5" s="5">
        <f>[15]총괄!E19</f>
        <v>75.031250000000014</v>
      </c>
      <c r="G5" s="6">
        <f>[15]총괄!F19</f>
        <v>27.596749999999997</v>
      </c>
      <c r="H5" s="6">
        <f>[15]총괄!G19</f>
        <v>3.3066666666666662</v>
      </c>
      <c r="I5" s="4">
        <f>[15]총괄!H19</f>
        <v>25000</v>
      </c>
      <c r="J5" s="4">
        <f>[15]총괄!I19</f>
        <v>66.333333333333329</v>
      </c>
      <c r="K5" s="5">
        <f>[15]총괄!J19</f>
        <v>3.3891666666666675</v>
      </c>
      <c r="L5" s="5">
        <f>[15]총괄!K19</f>
        <v>5.3058333333333332</v>
      </c>
      <c r="M5" s="5">
        <f>[15]총괄!L19</f>
        <v>4.4920833333333334</v>
      </c>
      <c r="N5" s="6">
        <f>[15]총괄!M19</f>
        <v>5.3699666666666666</v>
      </c>
      <c r="O5" s="6">
        <f>[15]총괄!N19</f>
        <v>0.80006250000000001</v>
      </c>
      <c r="P5" s="7" t="s">
        <v>67</v>
      </c>
    </row>
    <row r="6" spans="1:16" ht="18.75" customHeight="1">
      <c r="A6" s="22"/>
      <c r="B6" s="1" t="s">
        <v>45</v>
      </c>
      <c r="C6" s="4">
        <f>[15]총괄!B18</f>
        <v>174</v>
      </c>
      <c r="D6" s="5">
        <f>[15]총괄!C18</f>
        <v>105.6</v>
      </c>
      <c r="E6" s="5">
        <f>[15]총괄!D18</f>
        <v>87</v>
      </c>
      <c r="F6" s="5">
        <f>[15]총괄!E18</f>
        <v>96.5</v>
      </c>
      <c r="G6" s="6">
        <f>[15]총괄!F18</f>
        <v>32.25</v>
      </c>
      <c r="H6" s="6">
        <f>[15]총괄!G18</f>
        <v>4.3019999999999996</v>
      </c>
      <c r="I6" s="4">
        <f>[15]총괄!H18</f>
        <v>33000</v>
      </c>
      <c r="J6" s="4">
        <f>[15]총괄!I18</f>
        <v>174</v>
      </c>
      <c r="K6" s="5">
        <f>[15]총괄!J18</f>
        <v>5.3</v>
      </c>
      <c r="L6" s="5">
        <f>[15]총괄!K18</f>
        <v>8.34</v>
      </c>
      <c r="M6" s="5">
        <f>[15]총괄!L18</f>
        <v>7.12</v>
      </c>
      <c r="N6" s="6">
        <f>[15]총괄!M18</f>
        <v>9.9407999999999994</v>
      </c>
      <c r="O6" s="6">
        <f>[15]총괄!N18</f>
        <v>1.3408</v>
      </c>
      <c r="P6" s="7" t="s">
        <v>67</v>
      </c>
    </row>
    <row r="7" spans="1:16" ht="18.75" customHeight="1">
      <c r="A7" s="22"/>
      <c r="B7" s="1" t="s">
        <v>46</v>
      </c>
      <c r="C7" s="4">
        <f>[15]총괄!B17</f>
        <v>34.200000000000003</v>
      </c>
      <c r="D7" s="5">
        <f>[15]총괄!C17</f>
        <v>32.575000000000003</v>
      </c>
      <c r="E7" s="5">
        <f>[15]총괄!D17</f>
        <v>27.45</v>
      </c>
      <c r="F7" s="5">
        <f>[15]총괄!E17</f>
        <v>37.75</v>
      </c>
      <c r="G7" s="6">
        <f>[15]총괄!F17</f>
        <v>19.596</v>
      </c>
      <c r="H7" s="6">
        <f>[15]총괄!G17</f>
        <v>2.62</v>
      </c>
      <c r="I7" s="4">
        <f>[15]총괄!H17</f>
        <v>22000</v>
      </c>
      <c r="J7" s="4">
        <f>[15]총괄!I17</f>
        <v>34.200000000000003</v>
      </c>
      <c r="K7" s="5">
        <f>[15]총괄!J17</f>
        <v>2.0250000000000004</v>
      </c>
      <c r="L7" s="5">
        <f>[15]총괄!K17</f>
        <v>3.5249999999999999</v>
      </c>
      <c r="M7" s="5">
        <f>[15]총괄!L17</f>
        <v>2.0500000000000003</v>
      </c>
      <c r="N7" s="6">
        <f>[15]총괄!M17</f>
        <v>2.9609999999999999</v>
      </c>
      <c r="O7" s="6">
        <f>[15]총괄!N17</f>
        <v>0.48424999999999996</v>
      </c>
      <c r="P7" s="7" t="s">
        <v>67</v>
      </c>
    </row>
    <row r="8" spans="1:16" ht="18.75" customHeight="1">
      <c r="A8" s="22" t="s">
        <v>47</v>
      </c>
      <c r="B8" s="1" t="s">
        <v>44</v>
      </c>
      <c r="C8" s="4">
        <f>'[15]2011. 1월'!B38</f>
        <v>174</v>
      </c>
      <c r="D8" s="5">
        <f>'[15]2011. 1월'!C38</f>
        <v>40.550000000000004</v>
      </c>
      <c r="E8" s="5">
        <f>'[15]2011. 1월'!D38</f>
        <v>28.7</v>
      </c>
      <c r="F8" s="5">
        <f>'[15]2011. 1월'!E38</f>
        <v>37.75</v>
      </c>
      <c r="G8" s="6">
        <f>'[15]2011. 1월'!F38</f>
        <v>24.66</v>
      </c>
      <c r="H8" s="6">
        <f>'[15]2011. 1월'!G38</f>
        <v>2.62</v>
      </c>
      <c r="I8" s="4">
        <f>'[15]2011. 1월'!H38</f>
        <v>25000</v>
      </c>
      <c r="J8" s="4">
        <f>'[15]2011. 1월'!I38</f>
        <v>174</v>
      </c>
      <c r="K8" s="5">
        <f>'[15]2011. 1월'!J38</f>
        <v>5.3</v>
      </c>
      <c r="L8" s="5">
        <f>'[15]2011. 1월'!K38</f>
        <v>4.4000000000000004</v>
      </c>
      <c r="M8" s="5">
        <f>'[15]2011. 1월'!L38</f>
        <v>2.1999999999999997</v>
      </c>
      <c r="N8" s="6">
        <f>'[15]2011. 1월'!M38</f>
        <v>2.9609999999999999</v>
      </c>
      <c r="O8" s="6">
        <f>'[15]2011. 1월'!N38</f>
        <v>1.1400000000000001</v>
      </c>
      <c r="P8" s="7" t="s">
        <v>67</v>
      </c>
    </row>
    <row r="9" spans="1:16" ht="18.75" customHeight="1">
      <c r="A9" s="22"/>
      <c r="B9" s="1" t="s">
        <v>45</v>
      </c>
      <c r="C9" s="4">
        <f>'[15]2011. 1월'!B37</f>
        <v>200</v>
      </c>
      <c r="D9" s="5">
        <f>'[15]2011. 1월'!C37</f>
        <v>44.3</v>
      </c>
      <c r="E9" s="5">
        <f>'[15]2011. 1월'!D37</f>
        <v>32.799999999999997</v>
      </c>
      <c r="F9" s="5">
        <f>'[15]2011. 1월'!E37</f>
        <v>47</v>
      </c>
      <c r="G9" s="6">
        <f>'[15]2011. 1월'!F37</f>
        <v>30</v>
      </c>
      <c r="H9" s="6">
        <f>'[15]2011. 1월'!G37</f>
        <v>3.96</v>
      </c>
      <c r="I9" s="4">
        <f>'[15]2011. 1월'!H37</f>
        <v>29000</v>
      </c>
      <c r="J9" s="4">
        <f>'[15]2011. 1월'!I37</f>
        <v>200</v>
      </c>
      <c r="K9" s="5">
        <f>'[15]2011. 1월'!J37</f>
        <v>5.9</v>
      </c>
      <c r="L9" s="5">
        <f>'[15]2011. 1월'!K37</f>
        <v>5.6</v>
      </c>
      <c r="M9" s="5">
        <f>'[15]2011. 1월'!L37</f>
        <v>3.6</v>
      </c>
      <c r="N9" s="6">
        <f>'[15]2011. 1월'!M37</f>
        <v>3.6960000000000002</v>
      </c>
      <c r="O9" s="6">
        <f>'[15]2011. 1월'!N37</f>
        <v>1.26</v>
      </c>
      <c r="P9" s="7" t="s">
        <v>67</v>
      </c>
    </row>
    <row r="10" spans="1:16" ht="18.75" customHeight="1">
      <c r="A10" s="22"/>
      <c r="B10" s="1" t="s">
        <v>46</v>
      </c>
      <c r="C10" s="4">
        <f>'[15]2011. 1월'!B36</f>
        <v>148</v>
      </c>
      <c r="D10" s="5">
        <f>'[15]2011. 1월'!C36</f>
        <v>37.4</v>
      </c>
      <c r="E10" s="5">
        <f>'[15]2011. 1월'!D36</f>
        <v>23</v>
      </c>
      <c r="F10" s="5">
        <f>'[15]2011. 1월'!E36</f>
        <v>30</v>
      </c>
      <c r="G10" s="6">
        <f>'[15]2011. 1월'!F36</f>
        <v>21</v>
      </c>
      <c r="H10" s="6">
        <f>'[15]2011. 1월'!G36</f>
        <v>1.6080000000000001</v>
      </c>
      <c r="I10" s="4">
        <f>'[15]2011. 1월'!H36</f>
        <v>21000</v>
      </c>
      <c r="J10" s="4">
        <f>'[15]2011. 1월'!I36</f>
        <v>148</v>
      </c>
      <c r="K10" s="5">
        <f>'[15]2011. 1월'!J36</f>
        <v>4.8</v>
      </c>
      <c r="L10" s="5">
        <f>'[15]2011. 1월'!K36</f>
        <v>3.5</v>
      </c>
      <c r="M10" s="5">
        <f>'[15]2011. 1월'!L36</f>
        <v>1</v>
      </c>
      <c r="N10" s="6">
        <f>'[15]2011. 1월'!M36</f>
        <v>2.004</v>
      </c>
      <c r="O10" s="6">
        <f>'[15]2011. 1월'!N36</f>
        <v>1.056</v>
      </c>
      <c r="P10" s="7" t="s">
        <v>67</v>
      </c>
    </row>
    <row r="11" spans="1:16" ht="18.75" customHeight="1">
      <c r="A11" s="22" t="s">
        <v>48</v>
      </c>
      <c r="B11" s="1" t="s">
        <v>44</v>
      </c>
      <c r="C11" s="4">
        <f>'[15]2011. 2월'!B38</f>
        <v>170.25</v>
      </c>
      <c r="D11" s="5">
        <f>'[15]2011. 2월'!C38</f>
        <v>32.575000000000003</v>
      </c>
      <c r="E11" s="5">
        <f>'[15]2011. 2월'!D38</f>
        <v>27.45</v>
      </c>
      <c r="F11" s="5">
        <f>'[15]2011. 2월'!E38</f>
        <v>53.5</v>
      </c>
      <c r="G11" s="6">
        <f>'[15]2011. 2월'!F38</f>
        <v>32.25</v>
      </c>
      <c r="H11" s="6">
        <f>'[15]2011. 2월'!G38</f>
        <v>4.3019999999999996</v>
      </c>
      <c r="I11" s="4">
        <f>'[15]2011. 2월'!H38</f>
        <v>22000</v>
      </c>
      <c r="J11" s="4">
        <f>'[15]2011. 2월'!I38</f>
        <v>170.25</v>
      </c>
      <c r="K11" s="5">
        <f>'[15]2011. 2월'!J38</f>
        <v>4.2249999999999996</v>
      </c>
      <c r="L11" s="5">
        <f>'[15]2011. 2월'!K38</f>
        <v>6.2249999999999996</v>
      </c>
      <c r="M11" s="5">
        <f>'[15]2011. 2월'!L38</f>
        <v>6.8</v>
      </c>
      <c r="N11" s="6">
        <f>'[15]2011. 2월'!M38</f>
        <v>5.1630000000000003</v>
      </c>
      <c r="O11" s="6">
        <f>'[15]2011. 2월'!N38</f>
        <v>1.2569999999999999</v>
      </c>
      <c r="P11" s="7" t="s">
        <v>67</v>
      </c>
    </row>
    <row r="12" spans="1:16" ht="18.75" customHeight="1">
      <c r="A12" s="22"/>
      <c r="B12" s="1" t="s">
        <v>45</v>
      </c>
      <c r="C12" s="4">
        <f>'[15]2011. 2월'!B37</f>
        <v>172</v>
      </c>
      <c r="D12" s="5">
        <f>'[15]2011. 2월'!C37</f>
        <v>35.5</v>
      </c>
      <c r="E12" s="5">
        <f>'[15]2011. 2월'!D37</f>
        <v>29.7</v>
      </c>
      <c r="F12" s="5">
        <f>'[15]2011. 2월'!E37</f>
        <v>58</v>
      </c>
      <c r="G12" s="6">
        <f>'[15]2011. 2월'!F37</f>
        <v>36.119999999999997</v>
      </c>
      <c r="H12" s="6">
        <f>'[15]2011. 2월'!G37</f>
        <v>4.6319999999999997</v>
      </c>
      <c r="I12" s="4">
        <f>'[15]2011. 2월'!H37</f>
        <v>23500</v>
      </c>
      <c r="J12" s="4">
        <f>'[15]2011. 2월'!I37</f>
        <v>172</v>
      </c>
      <c r="K12" s="5">
        <f>'[15]2011. 2월'!J37</f>
        <v>4.7</v>
      </c>
      <c r="L12" s="5">
        <f>'[15]2011. 2월'!K37</f>
        <v>8.1</v>
      </c>
      <c r="M12" s="5">
        <f>'[15]2011. 2월'!L37</f>
        <v>8.8000000000000007</v>
      </c>
      <c r="N12" s="6">
        <f>'[15]2011. 2월'!M37</f>
        <v>7.2240000000000002</v>
      </c>
      <c r="O12" s="6">
        <f>'[15]2011. 2월'!N37</f>
        <v>1.6319999999999999</v>
      </c>
      <c r="P12" s="7" t="s">
        <v>67</v>
      </c>
    </row>
    <row r="13" spans="1:16" ht="18.75" customHeight="1">
      <c r="A13" s="22"/>
      <c r="B13" s="1" t="s">
        <v>46</v>
      </c>
      <c r="C13" s="4">
        <f>'[15]2011. 2월'!B36</f>
        <v>168</v>
      </c>
      <c r="D13" s="5">
        <f>'[15]2011. 2월'!C36</f>
        <v>30</v>
      </c>
      <c r="E13" s="5">
        <f>'[15]2011. 2월'!D36</f>
        <v>25.1</v>
      </c>
      <c r="F13" s="5">
        <f>'[15]2011. 2월'!E36</f>
        <v>49</v>
      </c>
      <c r="G13" s="6">
        <f>'[15]2011. 2월'!F36</f>
        <v>30.24</v>
      </c>
      <c r="H13" s="6">
        <f>'[15]2011. 2월'!G36</f>
        <v>3.8639999999999999</v>
      </c>
      <c r="I13" s="4">
        <f>'[15]2011. 2월'!H36</f>
        <v>20500</v>
      </c>
      <c r="J13" s="4">
        <f>'[15]2011. 2월'!I36</f>
        <v>168</v>
      </c>
      <c r="K13" s="5">
        <f>'[15]2011. 2월'!J36</f>
        <v>3.7</v>
      </c>
      <c r="L13" s="5">
        <f>'[15]2011. 2월'!K36</f>
        <v>5.4</v>
      </c>
      <c r="M13" s="5">
        <f>'[15]2011. 2월'!L36</f>
        <v>4.8</v>
      </c>
      <c r="N13" s="6">
        <f>'[15]2011. 2월'!M36</f>
        <v>3.84</v>
      </c>
      <c r="O13" s="6">
        <f>'[15]2011. 2월'!N36</f>
        <v>1.0680000000000001</v>
      </c>
      <c r="P13" s="7" t="s">
        <v>67</v>
      </c>
    </row>
    <row r="14" spans="1:16" ht="18.75" customHeight="1">
      <c r="A14" s="22" t="s">
        <v>49</v>
      </c>
      <c r="B14" s="1" t="s">
        <v>44</v>
      </c>
      <c r="C14" s="4">
        <f>'[15]2011. 3월'!B38</f>
        <v>45.6</v>
      </c>
      <c r="D14" s="5">
        <f>'[15]2011. 3월'!C38</f>
        <v>43.679999999999993</v>
      </c>
      <c r="E14" s="5">
        <f>'[15]2011. 3월'!D38</f>
        <v>36.020000000000003</v>
      </c>
      <c r="F14" s="5">
        <f>'[15]2011. 3월'!E38</f>
        <v>52.879999999999995</v>
      </c>
      <c r="G14" s="6">
        <f>'[15]2011. 3월'!F38</f>
        <v>30.496000000000002</v>
      </c>
      <c r="H14" s="6">
        <f>'[15]2011. 3월'!G38</f>
        <v>3.6143999999999998</v>
      </c>
      <c r="I14" s="4">
        <f>'[15]2011. 3월'!H38</f>
        <v>27000</v>
      </c>
      <c r="J14" s="4">
        <f>'[15]2011. 3월'!I38</f>
        <v>45.6</v>
      </c>
      <c r="K14" s="5">
        <f>'[15]2011. 3월'!J38</f>
        <v>5.24</v>
      </c>
      <c r="L14" s="5">
        <f>'[15]2011. 3월'!K38</f>
        <v>8.34</v>
      </c>
      <c r="M14" s="5">
        <f>'[15]2011. 3월'!L38</f>
        <v>7.12</v>
      </c>
      <c r="N14" s="6">
        <f>'[15]2011. 3월'!M38</f>
        <v>9.9407999999999994</v>
      </c>
      <c r="O14" s="6">
        <f>'[15]2011. 3월'!N38</f>
        <v>1.3408</v>
      </c>
      <c r="P14" s="7" t="s">
        <v>67</v>
      </c>
    </row>
    <row r="15" spans="1:16" ht="18.75" customHeight="1">
      <c r="A15" s="22"/>
      <c r="B15" s="1" t="s">
        <v>45</v>
      </c>
      <c r="C15" s="4">
        <f>'[15]2011. 3월'!B37</f>
        <v>50</v>
      </c>
      <c r="D15" s="5">
        <f>'[15]2011. 3월'!C37</f>
        <v>60.3</v>
      </c>
      <c r="E15" s="5">
        <f>'[15]2011. 3월'!D37</f>
        <v>51.2</v>
      </c>
      <c r="F15" s="5">
        <f>'[15]2011. 3월'!E37</f>
        <v>64</v>
      </c>
      <c r="G15" s="6">
        <f>'[15]2011. 3월'!F37</f>
        <v>32.64</v>
      </c>
      <c r="H15" s="6">
        <f>'[15]2011. 3월'!G37</f>
        <v>4.08</v>
      </c>
      <c r="I15" s="4">
        <f>'[15]2011. 3월'!H37</f>
        <v>35000</v>
      </c>
      <c r="J15" s="4">
        <f>'[15]2011. 3월'!I37</f>
        <v>50</v>
      </c>
      <c r="K15" s="5">
        <f>'[15]2011. 3월'!J37</f>
        <v>7</v>
      </c>
      <c r="L15" s="5">
        <f>'[15]2011. 3월'!K37</f>
        <v>11</v>
      </c>
      <c r="M15" s="5">
        <f>'[15]2011. 3월'!L37</f>
        <v>9</v>
      </c>
      <c r="N15" s="6">
        <f>'[15]2011. 3월'!M37</f>
        <v>14.256</v>
      </c>
      <c r="O15" s="6">
        <f>'[15]2011. 3월'!N37</f>
        <v>1.6319999999999999</v>
      </c>
      <c r="P15" s="7" t="s">
        <v>67</v>
      </c>
    </row>
    <row r="16" spans="1:16" ht="18.75" customHeight="1">
      <c r="A16" s="22"/>
      <c r="B16" s="1" t="s">
        <v>46</v>
      </c>
      <c r="C16" s="4">
        <f>'[15]2011. 3월'!B36</f>
        <v>40</v>
      </c>
      <c r="D16" s="5">
        <f>'[15]2011. 3월'!C36</f>
        <v>28.7</v>
      </c>
      <c r="E16" s="5">
        <f>'[15]2011. 3월'!D36</f>
        <v>23.8</v>
      </c>
      <c r="F16" s="5">
        <f>'[15]2011. 3월'!E36</f>
        <v>44.1</v>
      </c>
      <c r="G16" s="6">
        <f>'[15]2011. 3월'!F36</f>
        <v>28.56</v>
      </c>
      <c r="H16" s="6">
        <f>'[15]2011. 3월'!G36</f>
        <v>3.0720000000000001</v>
      </c>
      <c r="I16" s="4">
        <f>'[15]2011. 3월'!H36</f>
        <v>21000</v>
      </c>
      <c r="J16" s="4">
        <f>'[15]2011. 3월'!I36</f>
        <v>40</v>
      </c>
      <c r="K16" s="5">
        <f>'[15]2011. 3월'!J36</f>
        <v>4.3</v>
      </c>
      <c r="L16" s="5">
        <f>'[15]2011. 3월'!K36</f>
        <v>6.5</v>
      </c>
      <c r="M16" s="5">
        <f>'[15]2011. 3월'!L36</f>
        <v>5</v>
      </c>
      <c r="N16" s="6">
        <f>'[15]2011. 3월'!M36</f>
        <v>8.0640000000000001</v>
      </c>
      <c r="O16" s="6">
        <f>'[15]2011. 3월'!N36</f>
        <v>1.02</v>
      </c>
      <c r="P16" s="7" t="s">
        <v>67</v>
      </c>
    </row>
    <row r="17" spans="1:16" ht="18.75" customHeight="1">
      <c r="A17" s="22" t="s">
        <v>50</v>
      </c>
      <c r="B17" s="1" t="s">
        <v>44</v>
      </c>
      <c r="C17" s="4">
        <f>'[15]2011. 4월'!B38</f>
        <v>38.75</v>
      </c>
      <c r="D17" s="5">
        <f>'[15]2011. 4월'!C38</f>
        <v>59.75</v>
      </c>
      <c r="E17" s="5">
        <f>'[15]2011. 4월'!D38</f>
        <v>48.875</v>
      </c>
      <c r="F17" s="5">
        <f>'[15]2011. 4월'!E38</f>
        <v>73.825000000000003</v>
      </c>
      <c r="G17" s="6">
        <f>'[15]2011. 4월'!F38</f>
        <v>25.62</v>
      </c>
      <c r="H17" s="6">
        <f>'[15]2011. 4월'!G38</f>
        <v>3.222</v>
      </c>
      <c r="I17" s="4">
        <f>'[15]2011. 4월'!H38</f>
        <v>33000</v>
      </c>
      <c r="J17" s="4">
        <f>'[15]2011. 4월'!I38</f>
        <v>38.75</v>
      </c>
      <c r="K17" s="5">
        <f>'[15]2011. 4월'!J38</f>
        <v>2.5750000000000002</v>
      </c>
      <c r="L17" s="5">
        <f>'[15]2011. 4월'!K38</f>
        <v>4.4250000000000007</v>
      </c>
      <c r="M17" s="5">
        <f>'[15]2011. 4월'!L38</f>
        <v>3.3250000000000002</v>
      </c>
      <c r="N17" s="6">
        <f>'[15]2011. 4월'!M38</f>
        <v>5.0879999999999992</v>
      </c>
      <c r="O17" s="6">
        <f>'[15]2011. 4월'!N38</f>
        <v>0.48675000000000002</v>
      </c>
      <c r="P17" s="7" t="s">
        <v>67</v>
      </c>
    </row>
    <row r="18" spans="1:16" ht="18.75" customHeight="1">
      <c r="A18" s="22"/>
      <c r="B18" s="1" t="s">
        <v>45</v>
      </c>
      <c r="C18" s="4">
        <f>'[15]2011. 4월'!B37</f>
        <v>40</v>
      </c>
      <c r="D18" s="5">
        <f>'[15]2011. 4월'!C37</f>
        <v>69.5</v>
      </c>
      <c r="E18" s="5">
        <f>'[15]2011. 4월'!D37</f>
        <v>57.9</v>
      </c>
      <c r="F18" s="5">
        <f>'[15]2011. 4월'!E37</f>
        <v>79</v>
      </c>
      <c r="G18" s="6">
        <f>'[15]2011. 4월'!F37</f>
        <v>28.08</v>
      </c>
      <c r="H18" s="6">
        <f>'[15]2011. 4월'!G37</f>
        <v>3.36</v>
      </c>
      <c r="I18" s="4">
        <f>'[15]2011. 4월'!H37</f>
        <v>34500</v>
      </c>
      <c r="J18" s="4">
        <f>'[15]2011. 4월'!I37</f>
        <v>40</v>
      </c>
      <c r="K18" s="5">
        <f>'[15]2011. 4월'!J37</f>
        <v>3.9</v>
      </c>
      <c r="L18" s="5">
        <f>'[15]2011. 4월'!K37</f>
        <v>6.6</v>
      </c>
      <c r="M18" s="5">
        <f>'[15]2011. 4월'!L37</f>
        <v>5.4</v>
      </c>
      <c r="N18" s="6">
        <f>'[15]2011. 4월'!M37</f>
        <v>7.1280000000000001</v>
      </c>
      <c r="O18" s="6">
        <f>'[15]2011. 4월'!N37</f>
        <v>0.64</v>
      </c>
      <c r="P18" s="7" t="s">
        <v>67</v>
      </c>
    </row>
    <row r="19" spans="1:16" ht="18.75" customHeight="1">
      <c r="A19" s="22"/>
      <c r="B19" s="1" t="s">
        <v>46</v>
      </c>
      <c r="C19" s="4">
        <f>'[15]2011. 4월'!B36</f>
        <v>38</v>
      </c>
      <c r="D19" s="5">
        <f>'[15]2011. 4월'!C36</f>
        <v>50.6</v>
      </c>
      <c r="E19" s="5">
        <f>'[15]2011. 4월'!D36</f>
        <v>41.3</v>
      </c>
      <c r="F19" s="5">
        <f>'[15]2011. 4월'!E36</f>
        <v>63</v>
      </c>
      <c r="G19" s="6">
        <f>'[15]2011. 4월'!F36</f>
        <v>22.62</v>
      </c>
      <c r="H19" s="6">
        <f>'[15]2011. 4월'!G36</f>
        <v>3.0960000000000001</v>
      </c>
      <c r="I19" s="4">
        <f>'[15]2011. 4월'!H36</f>
        <v>30500</v>
      </c>
      <c r="J19" s="4">
        <f>'[15]2011. 4월'!I36</f>
        <v>38</v>
      </c>
      <c r="K19" s="5">
        <f>'[15]2011. 4월'!J36</f>
        <v>1.7</v>
      </c>
      <c r="L19" s="5">
        <f>'[15]2011. 4월'!K36</f>
        <v>3.1</v>
      </c>
      <c r="M19" s="5">
        <f>'[15]2011. 4월'!L36</f>
        <v>2.2999999999999998</v>
      </c>
      <c r="N19" s="6">
        <f>'[15]2011. 4월'!M36</f>
        <v>4.2</v>
      </c>
      <c r="O19" s="6">
        <f>'[15]2011. 4월'!N36</f>
        <v>0.29599999999999999</v>
      </c>
      <c r="P19" s="7" t="s">
        <v>67</v>
      </c>
    </row>
    <row r="20" spans="1:16" ht="18.75" customHeight="1">
      <c r="A20" s="22" t="s">
        <v>51</v>
      </c>
      <c r="B20" s="1" t="s">
        <v>44</v>
      </c>
      <c r="C20" s="4">
        <f>'[15]2011. 5월'!B38</f>
        <v>40.25</v>
      </c>
      <c r="D20" s="5">
        <f>'[15]2011. 5월'!C38</f>
        <v>88.45</v>
      </c>
      <c r="E20" s="5">
        <f>'[15]2011. 5월'!D38</f>
        <v>72.375</v>
      </c>
      <c r="F20" s="5">
        <f>'[15]2011. 5월'!E38</f>
        <v>81.900000000000006</v>
      </c>
      <c r="G20" s="6">
        <f>'[15]2011. 5월'!F38</f>
        <v>28.52</v>
      </c>
      <c r="H20" s="6">
        <f>'[15]2011. 5월'!G38</f>
        <v>3.6480000000000001</v>
      </c>
      <c r="I20" s="4">
        <f>'[15]2011. 5월'!H38</f>
        <v>31000</v>
      </c>
      <c r="J20" s="4">
        <f>'[15]2011. 5월'!I38</f>
        <v>40.25</v>
      </c>
      <c r="K20" s="5">
        <f>'[15]2011. 5월'!J38</f>
        <v>2.0250000000000004</v>
      </c>
      <c r="L20" s="5">
        <f>'[15]2011. 5월'!K38</f>
        <v>3.5249999999999999</v>
      </c>
      <c r="M20" s="5">
        <f>'[15]2011. 5월'!L38</f>
        <v>2.0500000000000003</v>
      </c>
      <c r="N20" s="6">
        <f>'[15]2011. 5월'!M38</f>
        <v>3.4829999999999997</v>
      </c>
      <c r="O20" s="6">
        <f>'[15]2011. 5월'!N38</f>
        <v>0.48424999999999996</v>
      </c>
      <c r="P20" s="7" t="s">
        <v>67</v>
      </c>
    </row>
    <row r="21" spans="1:16" ht="18.75" customHeight="1">
      <c r="A21" s="22"/>
      <c r="B21" s="1" t="s">
        <v>45</v>
      </c>
      <c r="C21" s="4">
        <f>'[15]2011. 5월'!B37</f>
        <v>43</v>
      </c>
      <c r="D21" s="5">
        <f>'[15]2011. 5월'!C37</f>
        <v>98.1</v>
      </c>
      <c r="E21" s="5">
        <f>'[15]2011. 5월'!D37</f>
        <v>81.099999999999994</v>
      </c>
      <c r="F21" s="5">
        <f>'[15]2011. 5월'!E37</f>
        <v>88</v>
      </c>
      <c r="G21" s="6">
        <f>'[15]2011. 5월'!F37</f>
        <v>31.2</v>
      </c>
      <c r="H21" s="6">
        <f>'[15]2011. 5월'!G37</f>
        <v>4.9320000000000004</v>
      </c>
      <c r="I21" s="4">
        <f>'[15]2011. 5월'!H37</f>
        <v>33500</v>
      </c>
      <c r="J21" s="4">
        <f>'[15]2011. 5월'!I37</f>
        <v>43</v>
      </c>
      <c r="K21" s="5">
        <f>'[15]2011. 5월'!J37</f>
        <v>2.2999999999999998</v>
      </c>
      <c r="L21" s="5">
        <f>'[15]2011. 5월'!K37</f>
        <v>3.9</v>
      </c>
      <c r="M21" s="5">
        <f>'[15]2011. 5월'!L37</f>
        <v>3.4</v>
      </c>
      <c r="N21" s="6">
        <f>'[15]2011. 5월'!M37</f>
        <v>4.4400000000000004</v>
      </c>
      <c r="O21" s="6">
        <f>'[15]2011. 5월'!N37</f>
        <v>0.56399999999999995</v>
      </c>
      <c r="P21" s="7" t="s">
        <v>67</v>
      </c>
    </row>
    <row r="22" spans="1:16" ht="18.75" customHeight="1">
      <c r="A22" s="22"/>
      <c r="B22" s="1" t="s">
        <v>46</v>
      </c>
      <c r="C22" s="4">
        <f>'[15]2011. 5월'!B36</f>
        <v>37</v>
      </c>
      <c r="D22" s="5">
        <f>'[15]2011. 5월'!C36</f>
        <v>81</v>
      </c>
      <c r="E22" s="5">
        <f>'[15]2011. 5월'!D36</f>
        <v>66.400000000000006</v>
      </c>
      <c r="F22" s="5">
        <f>'[15]2011. 5월'!E36</f>
        <v>75</v>
      </c>
      <c r="G22" s="6">
        <f>'[15]2011. 5월'!F36</f>
        <v>26.1</v>
      </c>
      <c r="H22" s="6">
        <f>'[15]2011. 5월'!G36</f>
        <v>2.976</v>
      </c>
      <c r="I22" s="4">
        <f>'[15]2011. 5월'!H36</f>
        <v>29000</v>
      </c>
      <c r="J22" s="4">
        <f>'[15]2011. 5월'!I36</f>
        <v>37</v>
      </c>
      <c r="K22" s="5">
        <f>'[15]2011. 5월'!J36</f>
        <v>1.8</v>
      </c>
      <c r="L22" s="5">
        <f>'[15]2011. 5월'!K36</f>
        <v>3.2</v>
      </c>
      <c r="M22" s="5">
        <f>'[15]2011. 5월'!L36</f>
        <v>1.4</v>
      </c>
      <c r="N22" s="6">
        <f>'[15]2011. 5월'!M36</f>
        <v>3.048</v>
      </c>
      <c r="O22" s="6">
        <f>'[15]2011. 5월'!N36</f>
        <v>0.36499999999999999</v>
      </c>
      <c r="P22" s="7" t="s">
        <v>67</v>
      </c>
    </row>
    <row r="23" spans="1:16" ht="18.75" customHeight="1">
      <c r="A23" s="22" t="s">
        <v>52</v>
      </c>
      <c r="B23" s="1" t="s">
        <v>44</v>
      </c>
      <c r="C23" s="4">
        <f>'[15]2011. 6월'!B38</f>
        <v>34.200000000000003</v>
      </c>
      <c r="D23" s="5">
        <f>'[15]2011. 6월'!C38</f>
        <v>74.52</v>
      </c>
      <c r="E23" s="5">
        <f>'[15]2011. 6월'!D38</f>
        <v>61.059999999999988</v>
      </c>
      <c r="F23" s="5">
        <f>'[15]2011. 6월'!E38</f>
        <v>76.460000000000008</v>
      </c>
      <c r="G23" s="6">
        <f>'[15]2011. 6월'!F38</f>
        <v>25.264000000000003</v>
      </c>
      <c r="H23" s="6">
        <f>'[15]2011. 6월'!G38</f>
        <v>3.3375999999999997</v>
      </c>
      <c r="I23" s="4">
        <f>'[15]2011. 6월'!H38</f>
        <v>24000</v>
      </c>
      <c r="J23" s="4">
        <f>'[15]2011. 6월'!I38</f>
        <v>34.200000000000003</v>
      </c>
      <c r="K23" s="5">
        <f>'[15]2011. 6월'!J38</f>
        <v>3.62</v>
      </c>
      <c r="L23" s="5">
        <f>'[15]2011. 6월'!K38</f>
        <v>6.0600000000000005</v>
      </c>
      <c r="M23" s="5">
        <f>'[15]2011. 6월'!L38</f>
        <v>6.7200000000000006</v>
      </c>
      <c r="N23" s="6">
        <f>'[15]2011. 6월'!M38</f>
        <v>6.1440000000000001</v>
      </c>
      <c r="O23" s="6">
        <f>'[15]2011. 6월'!N38</f>
        <v>0.73440000000000005</v>
      </c>
      <c r="P23" s="7" t="s">
        <v>67</v>
      </c>
    </row>
    <row r="24" spans="1:16" ht="18.75" customHeight="1">
      <c r="A24" s="22"/>
      <c r="B24" s="1" t="s">
        <v>45</v>
      </c>
      <c r="C24" s="4">
        <f>'[15]2011. 6월'!B37</f>
        <v>44</v>
      </c>
      <c r="D24" s="5">
        <f>'[15]2011. 6월'!C37</f>
        <v>96.9</v>
      </c>
      <c r="E24" s="5">
        <f>'[15]2011. 6월'!D37</f>
        <v>78.400000000000006</v>
      </c>
      <c r="F24" s="5">
        <f>'[15]2011. 6월'!E37</f>
        <v>88</v>
      </c>
      <c r="G24" s="6">
        <f>'[15]2011. 6월'!F37</f>
        <v>30</v>
      </c>
      <c r="H24" s="6">
        <f>'[15]2011. 6월'!G37</f>
        <v>3.9359999999999999</v>
      </c>
      <c r="I24" s="4">
        <f>'[15]2011. 6월'!H37</f>
        <v>29000</v>
      </c>
      <c r="J24" s="4">
        <f>'[15]2011. 6월'!I37</f>
        <v>44</v>
      </c>
      <c r="K24" s="5">
        <f>'[15]2011. 6월'!J37</f>
        <v>4.8</v>
      </c>
      <c r="L24" s="5">
        <f>'[15]2011. 6월'!K37</f>
        <v>7.2</v>
      </c>
      <c r="M24" s="5">
        <f>'[15]2011. 6월'!L37</f>
        <v>8.4</v>
      </c>
      <c r="N24" s="6">
        <f>'[15]2011. 6월'!M37</f>
        <v>7.5119999999999996</v>
      </c>
      <c r="O24" s="6">
        <f>'[15]2011. 6월'!N37</f>
        <v>0.996</v>
      </c>
      <c r="P24" s="7" t="s">
        <v>67</v>
      </c>
    </row>
    <row r="25" spans="1:16" ht="18.75" customHeight="1">
      <c r="A25" s="22"/>
      <c r="B25" s="1" t="s">
        <v>46</v>
      </c>
      <c r="C25" s="4">
        <f>'[15]2011. 6월'!B36</f>
        <v>30</v>
      </c>
      <c r="D25" s="5">
        <f>'[15]2011. 6월'!C36</f>
        <v>32.299999999999997</v>
      </c>
      <c r="E25" s="5">
        <f>'[15]2011. 6월'!D36</f>
        <v>27</v>
      </c>
      <c r="F25" s="5">
        <f>'[15]2011. 6월'!E36</f>
        <v>49</v>
      </c>
      <c r="G25" s="6">
        <f>'[15]2011. 6월'!F36</f>
        <v>11.12</v>
      </c>
      <c r="H25" s="6">
        <f>'[15]2011. 6월'!G36</f>
        <v>2.2799999999999998</v>
      </c>
      <c r="I25" s="4">
        <f>'[15]2011. 6월'!H36</f>
        <v>20500</v>
      </c>
      <c r="J25" s="4">
        <f>'[15]2011. 6월'!I36</f>
        <v>30</v>
      </c>
      <c r="K25" s="5">
        <f>'[15]2011. 6월'!J36</f>
        <v>2.9</v>
      </c>
      <c r="L25" s="5">
        <f>'[15]2011. 6월'!K36</f>
        <v>5.0999999999999996</v>
      </c>
      <c r="M25" s="5">
        <f>'[15]2011. 6월'!L36</f>
        <v>4.8</v>
      </c>
      <c r="N25" s="6">
        <f>'[15]2011. 6월'!M36</f>
        <v>4.3680000000000003</v>
      </c>
      <c r="O25" s="6">
        <f>'[15]2011. 6월'!N36</f>
        <v>0.55200000000000005</v>
      </c>
      <c r="P25" s="7" t="s">
        <v>67</v>
      </c>
    </row>
    <row r="26" spans="1:16" ht="18.75" customHeight="1">
      <c r="A26" s="22" t="s">
        <v>53</v>
      </c>
      <c r="B26" s="1" t="s">
        <v>44</v>
      </c>
      <c r="C26" s="4">
        <f>'[15]2011. 7월'!B38</f>
        <v>35.75</v>
      </c>
      <c r="D26" s="5">
        <f>'[15]2011. 7월'!C38</f>
        <v>80.674999999999997</v>
      </c>
      <c r="E26" s="5">
        <f>'[15]2011. 7월'!D38</f>
        <v>66.324999999999989</v>
      </c>
      <c r="F26" s="5">
        <f>'[15]2011. 7월'!E38</f>
        <v>65.375</v>
      </c>
      <c r="G26" s="6">
        <f>'[15]2011. 7월'!F38</f>
        <v>19.596</v>
      </c>
      <c r="H26" s="6">
        <f>'[15]2011. 7월'!G38</f>
        <v>3.0659999999999998</v>
      </c>
      <c r="I26" s="4">
        <f>'[15]2011. 7월'!H38</f>
        <v>23000</v>
      </c>
      <c r="J26" s="4">
        <f>'[15]2011. 7월'!I38</f>
        <v>35.75</v>
      </c>
      <c r="K26" s="5">
        <f>'[15]2011. 7월'!J38</f>
        <v>3.1749999999999998</v>
      </c>
      <c r="L26" s="5">
        <f>'[15]2011. 7월'!K38</f>
        <v>5.4249999999999998</v>
      </c>
      <c r="M26" s="5">
        <f>'[15]2011. 7월'!L38</f>
        <v>4.9499999999999993</v>
      </c>
      <c r="N26" s="6">
        <f>'[15]2011. 7월'!M38</f>
        <v>5.8140000000000001</v>
      </c>
      <c r="O26" s="6">
        <f>'[15]2011. 7월'!N38</f>
        <v>0.55974999999999997</v>
      </c>
      <c r="P26" s="7" t="s">
        <v>67</v>
      </c>
    </row>
    <row r="27" spans="1:16" ht="18.75" customHeight="1">
      <c r="A27" s="22"/>
      <c r="B27" s="1" t="s">
        <v>45</v>
      </c>
      <c r="C27" s="4">
        <f>'[15]2011. 7월'!B37</f>
        <v>40</v>
      </c>
      <c r="D27" s="5">
        <f>'[15]2011. 7월'!C37</f>
        <v>101.1</v>
      </c>
      <c r="E27" s="5">
        <f>'[15]2011. 7월'!D37</f>
        <v>82.6</v>
      </c>
      <c r="F27" s="5">
        <f>'[15]2011. 7월'!E37</f>
        <v>82.5</v>
      </c>
      <c r="G27" s="6">
        <f>'[15]2011. 7월'!F37</f>
        <v>29.16</v>
      </c>
      <c r="H27" s="6">
        <f>'[15]2011. 7월'!G37</f>
        <v>3.9359999999999999</v>
      </c>
      <c r="I27" s="4">
        <f>'[15]2011. 7월'!H37</f>
        <v>23500</v>
      </c>
      <c r="J27" s="4">
        <f>'[15]2011. 7월'!I37</f>
        <v>40</v>
      </c>
      <c r="K27" s="5">
        <f>'[15]2011. 7월'!J37</f>
        <v>3.4</v>
      </c>
      <c r="L27" s="5">
        <f>'[15]2011. 7월'!K37</f>
        <v>5.7</v>
      </c>
      <c r="M27" s="5">
        <f>'[15]2011. 7월'!L37</f>
        <v>5.6</v>
      </c>
      <c r="N27" s="6">
        <f>'[15]2011. 7월'!M37</f>
        <v>6.0960000000000001</v>
      </c>
      <c r="O27" s="6">
        <f>'[15]2011. 7월'!N37</f>
        <v>0.61</v>
      </c>
      <c r="P27" s="7" t="s">
        <v>67</v>
      </c>
    </row>
    <row r="28" spans="1:16" ht="18.75" customHeight="1">
      <c r="A28" s="22"/>
      <c r="B28" s="1" t="s">
        <v>46</v>
      </c>
      <c r="C28" s="4">
        <f>'[15]2011. 7월'!B36</f>
        <v>30</v>
      </c>
      <c r="D28" s="5">
        <f>'[15]2011. 7월'!C36</f>
        <v>70.2</v>
      </c>
      <c r="E28" s="5">
        <f>'[15]2011. 7월'!D36</f>
        <v>57.9</v>
      </c>
      <c r="F28" s="5">
        <f>'[15]2011. 7월'!E36</f>
        <v>53</v>
      </c>
      <c r="G28" s="6">
        <f>'[15]2011. 7월'!F36</f>
        <v>12.096</v>
      </c>
      <c r="H28" s="6">
        <f>'[15]2011. 7월'!G36</f>
        <v>2.76</v>
      </c>
      <c r="I28" s="4">
        <f>'[15]2011. 7월'!H36</f>
        <v>21500</v>
      </c>
      <c r="J28" s="4">
        <f>'[15]2011. 7월'!I36</f>
        <v>30</v>
      </c>
      <c r="K28" s="5">
        <f>'[15]2011. 7월'!J36</f>
        <v>3</v>
      </c>
      <c r="L28" s="5">
        <f>'[15]2011. 7월'!K36</f>
        <v>5</v>
      </c>
      <c r="M28" s="5">
        <f>'[15]2011. 7월'!L36</f>
        <v>4.5999999999999996</v>
      </c>
      <c r="N28" s="6">
        <f>'[15]2011. 7월'!M36</f>
        <v>5.64</v>
      </c>
      <c r="O28" s="6">
        <f>'[15]2011. 7월'!N36</f>
        <v>0.50900000000000001</v>
      </c>
      <c r="P28" s="7" t="s">
        <v>67</v>
      </c>
    </row>
    <row r="29" spans="1:16" ht="18.75" customHeight="1">
      <c r="A29" s="22" t="s">
        <v>54</v>
      </c>
      <c r="B29" s="1" t="s">
        <v>44</v>
      </c>
      <c r="C29" s="4">
        <f>'[15]2011. 8월'!B38</f>
        <v>40.799999999999997</v>
      </c>
      <c r="D29" s="5">
        <f>'[15]2011. 8월'!C38</f>
        <v>98.52000000000001</v>
      </c>
      <c r="E29" s="5">
        <f>'[15]2011. 8월'!D38</f>
        <v>81.88</v>
      </c>
      <c r="F29" s="5">
        <f>'[15]2011. 8월'!E38</f>
        <v>89.84</v>
      </c>
      <c r="G29" s="6">
        <f>'[15]2011. 8월'!F38</f>
        <v>29.612000000000002</v>
      </c>
      <c r="H29" s="6">
        <f>'[15]2011. 8월'!G38</f>
        <v>3.2160000000000002</v>
      </c>
      <c r="I29" s="4">
        <f>'[15]2011. 8월'!H38</f>
        <v>25000</v>
      </c>
      <c r="J29" s="4">
        <f>'[15]2011. 8월'!I38</f>
        <v>40.799999999999997</v>
      </c>
      <c r="K29" s="5">
        <f>'[15]2011. 8월'!J38</f>
        <v>3.1799999999999997</v>
      </c>
      <c r="L29" s="5">
        <f>'[15]2011. 8월'!K38</f>
        <v>5.5399999999999991</v>
      </c>
      <c r="M29" s="5">
        <f>'[15]2011. 8월'!L38</f>
        <v>3.9199999999999995</v>
      </c>
      <c r="N29" s="6">
        <f>'[15]2011. 8월'!M38</f>
        <v>5.8559999999999999</v>
      </c>
      <c r="O29" s="6">
        <f>'[15]2011. 8월'!N38</f>
        <v>0.72459999999999991</v>
      </c>
      <c r="P29" s="7" t="str">
        <f>'[15]2011. 8월'!O38</f>
        <v>&lt;30</v>
      </c>
    </row>
    <row r="30" spans="1:16" ht="18.75" customHeight="1">
      <c r="A30" s="22"/>
      <c r="B30" s="1" t="s">
        <v>45</v>
      </c>
      <c r="C30" s="4">
        <f>'[15]2011. 8월'!B37</f>
        <v>46</v>
      </c>
      <c r="D30" s="5">
        <f>'[15]2011. 8월'!C37</f>
        <v>105.6</v>
      </c>
      <c r="E30" s="5">
        <f>'[15]2011. 8월'!D37</f>
        <v>88.4</v>
      </c>
      <c r="F30" s="5">
        <f>'[15]2011. 8월'!E37</f>
        <v>99.2</v>
      </c>
      <c r="G30" s="6">
        <f>'[15]2011. 8월'!F37</f>
        <v>31.28</v>
      </c>
      <c r="H30" s="6">
        <f>'[15]2011. 8월'!G37</f>
        <v>3.36</v>
      </c>
      <c r="I30" s="4">
        <f>'[15]2011. 8월'!H37</f>
        <v>26000</v>
      </c>
      <c r="J30" s="4">
        <f>'[15]2011. 8월'!I37</f>
        <v>46</v>
      </c>
      <c r="K30" s="5">
        <f>'[15]2011. 8월'!J37</f>
        <v>3.4</v>
      </c>
      <c r="L30" s="5">
        <f>'[15]2011. 8월'!K37</f>
        <v>5.9</v>
      </c>
      <c r="M30" s="5">
        <f>'[15]2011. 8월'!L37</f>
        <v>4.5999999999999996</v>
      </c>
      <c r="N30" s="6">
        <f>'[15]2011. 8월'!M37</f>
        <v>7.1520000000000001</v>
      </c>
      <c r="O30" s="6">
        <f>'[15]2011. 8월'!N37</f>
        <v>0.84799999999999998</v>
      </c>
      <c r="P30" s="7" t="str">
        <f>'[15]2011. 8월'!O37</f>
        <v>&lt;30</v>
      </c>
    </row>
    <row r="31" spans="1:16" ht="18.75" customHeight="1">
      <c r="A31" s="22"/>
      <c r="B31" s="1" t="s">
        <v>46</v>
      </c>
      <c r="C31" s="4">
        <f>'[15]2011. 8월'!B36</f>
        <v>35</v>
      </c>
      <c r="D31" s="5">
        <f>'[15]2011. 8월'!C36</f>
        <v>93</v>
      </c>
      <c r="E31" s="5">
        <f>'[15]2011. 8월'!D36</f>
        <v>76.8</v>
      </c>
      <c r="F31" s="5">
        <f>'[15]2011. 8월'!E36</f>
        <v>79</v>
      </c>
      <c r="G31" s="6">
        <f>'[15]2011. 8월'!F36</f>
        <v>28.38</v>
      </c>
      <c r="H31" s="6">
        <f>'[15]2011. 8월'!G36</f>
        <v>3.0720000000000001</v>
      </c>
      <c r="I31" s="4">
        <f>'[15]2011. 8월'!H36</f>
        <v>21000</v>
      </c>
      <c r="J31" s="4">
        <f>'[15]2011. 8월'!I36</f>
        <v>35</v>
      </c>
      <c r="K31" s="5">
        <f>'[15]2011. 8월'!J36</f>
        <v>3</v>
      </c>
      <c r="L31" s="5">
        <f>'[15]2011. 8월'!K36</f>
        <v>5.2</v>
      </c>
      <c r="M31" s="5">
        <f>'[15]2011. 8월'!L36</f>
        <v>3.2</v>
      </c>
      <c r="N31" s="6">
        <f>'[15]2011. 8월'!M36</f>
        <v>4.7519999999999998</v>
      </c>
      <c r="O31" s="6">
        <f>'[15]2011. 8월'!N36</f>
        <v>0.56999999999999995</v>
      </c>
      <c r="P31" s="7" t="str">
        <f>'[15]2011. 8월'!O36</f>
        <v>&lt;30</v>
      </c>
    </row>
    <row r="32" spans="1:16" ht="18.75" customHeight="1">
      <c r="A32" s="22" t="s">
        <v>55</v>
      </c>
      <c r="B32" s="1" t="s">
        <v>44</v>
      </c>
      <c r="C32" s="4">
        <f>'[15]2011. 9월'!B37</f>
        <v>45.75</v>
      </c>
      <c r="D32" s="5">
        <f>'[15]2011. 9월'!C37</f>
        <v>105.6</v>
      </c>
      <c r="E32" s="5">
        <f>'[15]2011. 9월'!D37</f>
        <v>87</v>
      </c>
      <c r="F32" s="5">
        <f>'[15]2011. 9월'!E37</f>
        <v>91.025000000000006</v>
      </c>
      <c r="G32" s="6">
        <f>'[15]2011. 9월'!F37</f>
        <v>29.82</v>
      </c>
      <c r="H32" s="6">
        <f>'[15]2011. 9월'!G37</f>
        <v>3.2399999999999998</v>
      </c>
      <c r="I32" s="4">
        <f>'[15]2011. 9월'!H37</f>
        <v>24000</v>
      </c>
      <c r="J32" s="4">
        <f>'[15]2011. 9월'!I37</f>
        <v>45.75</v>
      </c>
      <c r="K32" s="5">
        <f>'[15]2011. 9월'!J37</f>
        <v>2.625</v>
      </c>
      <c r="L32" s="5">
        <f>'[15]2011. 9월'!K37</f>
        <v>4.5999999999999996</v>
      </c>
      <c r="M32" s="5">
        <f>'[15]2011. 9월'!L37</f>
        <v>2.5499999999999998</v>
      </c>
      <c r="N32" s="6">
        <f>'[15]2011. 9월'!M37</f>
        <v>4.8689999999999998</v>
      </c>
      <c r="O32" s="6">
        <f>'[15]2011. 9월'!N37</f>
        <v>0.77374999999999994</v>
      </c>
      <c r="P32" s="7" t="str">
        <f>'[15]2011. 9월'!O37</f>
        <v>&lt;30</v>
      </c>
    </row>
    <row r="33" spans="1:16" ht="18.75" customHeight="1">
      <c r="A33" s="22"/>
      <c r="B33" s="1" t="s">
        <v>45</v>
      </c>
      <c r="C33" s="4">
        <f>'[15]2011. 9월'!B36</f>
        <v>48</v>
      </c>
      <c r="D33" s="5">
        <f>'[15]2011. 9월'!C36</f>
        <v>117</v>
      </c>
      <c r="E33" s="5">
        <f>'[15]2011. 9월'!D36</f>
        <v>97</v>
      </c>
      <c r="F33" s="5">
        <f>'[15]2011. 9월'!E36</f>
        <v>108</v>
      </c>
      <c r="G33" s="6">
        <f>'[15]2011. 9월'!F36</f>
        <v>31.26</v>
      </c>
      <c r="H33" s="6">
        <f>'[15]2011. 9월'!G36</f>
        <v>3.456</v>
      </c>
      <c r="I33" s="4">
        <f>'[15]2011. 9월'!H36</f>
        <v>25500</v>
      </c>
      <c r="J33" s="4">
        <f>'[15]2011. 9월'!I36</f>
        <v>48</v>
      </c>
      <c r="K33" s="5">
        <f>'[15]2011. 9월'!J36</f>
        <v>3</v>
      </c>
      <c r="L33" s="5">
        <f>'[15]2011. 9월'!K36</f>
        <v>5.3</v>
      </c>
      <c r="M33" s="5">
        <f>'[15]2011. 9월'!L36</f>
        <v>2.9</v>
      </c>
      <c r="N33" s="6">
        <f>'[15]2011. 9월'!M36</f>
        <v>5.52</v>
      </c>
      <c r="O33" s="6">
        <f>'[15]2011. 9월'!N36</f>
        <v>0.88800000000000001</v>
      </c>
      <c r="P33" s="7" t="str">
        <f>'[15]2011. 9월'!O36</f>
        <v>&lt;30</v>
      </c>
    </row>
    <row r="34" spans="1:16" ht="18.75" customHeight="1">
      <c r="A34" s="22"/>
      <c r="B34" s="1" t="s">
        <v>46</v>
      </c>
      <c r="C34" s="4">
        <f>'[15]2011. 9월'!B35</f>
        <v>42</v>
      </c>
      <c r="D34" s="5">
        <f>'[15]2011. 9월'!C35</f>
        <v>91.2</v>
      </c>
      <c r="E34" s="5">
        <f>'[15]2011. 9월'!D35</f>
        <v>75.2</v>
      </c>
      <c r="F34" s="5">
        <f>'[15]2011. 9월'!E35</f>
        <v>79</v>
      </c>
      <c r="G34" s="6">
        <f>'[15]2011. 9월'!F35</f>
        <v>28.62</v>
      </c>
      <c r="H34" s="6">
        <f>'[15]2011. 9월'!G35</f>
        <v>2.9039999999999999</v>
      </c>
      <c r="I34" s="4">
        <f>'[15]2011. 9월'!H35</f>
        <v>22000</v>
      </c>
      <c r="J34" s="4">
        <f>'[15]2011. 9월'!I35</f>
        <v>42</v>
      </c>
      <c r="K34" s="5">
        <f>'[15]2011. 9월'!J35</f>
        <v>2.1</v>
      </c>
      <c r="L34" s="5">
        <f>'[15]2011. 9월'!K35</f>
        <v>3.8</v>
      </c>
      <c r="M34" s="5">
        <f>'[15]2011. 9월'!L35</f>
        <v>2.2000000000000002</v>
      </c>
      <c r="N34" s="6">
        <f>'[15]2011. 9월'!M35</f>
        <v>4.2720000000000002</v>
      </c>
      <c r="O34" s="6">
        <f>'[15]2011. 9월'!N35</f>
        <v>0.64</v>
      </c>
      <c r="P34" s="7" t="str">
        <f>'[15]2011. 9월'!O35</f>
        <v>&lt;30</v>
      </c>
    </row>
    <row r="35" spans="1:16" ht="18.75" customHeight="1">
      <c r="A35" s="22" t="s">
        <v>56</v>
      </c>
      <c r="B35" s="1" t="s">
        <v>44</v>
      </c>
      <c r="C35" s="4">
        <f>'[15]2011. 10월'!B38</f>
        <v>52.75</v>
      </c>
      <c r="D35" s="5">
        <f>'[15]2011. 10월'!C38</f>
        <v>102.9</v>
      </c>
      <c r="E35" s="5">
        <f>'[15]2011. 10월'!D38</f>
        <v>85.1</v>
      </c>
      <c r="F35" s="5">
        <f>'[15]2011. 10월'!E38</f>
        <v>96.5</v>
      </c>
      <c r="G35" s="6">
        <f>'[15]2011. 10월'!F38</f>
        <v>27.47</v>
      </c>
      <c r="H35" s="6">
        <f>'[15]2011. 10월'!G38</f>
        <v>3.129</v>
      </c>
      <c r="I35" s="4">
        <f>'[15]2011. 10월'!H38</f>
        <v>23000</v>
      </c>
      <c r="J35" s="4">
        <f>'[15]2011. 10월'!I38</f>
        <v>52.75</v>
      </c>
      <c r="K35" s="5">
        <f>'[15]2011. 10월'!J38</f>
        <v>2.1999999999999997</v>
      </c>
      <c r="L35" s="5">
        <f>'[15]2011. 10월'!K38</f>
        <v>3.9000000000000004</v>
      </c>
      <c r="M35" s="5">
        <f>'[15]2011. 10월'!L38</f>
        <v>3.55</v>
      </c>
      <c r="N35" s="6">
        <f>'[15]2011. 10월'!M38</f>
        <v>5.04</v>
      </c>
      <c r="O35" s="6">
        <f>'[15]2011. 10월'!N38</f>
        <v>0.71550000000000002</v>
      </c>
      <c r="P35" s="7" t="str">
        <f>'[15]2011. 10월'!O38</f>
        <v>&lt;30</v>
      </c>
    </row>
    <row r="36" spans="1:16" ht="18.75" customHeight="1">
      <c r="A36" s="22"/>
      <c r="B36" s="1" t="s">
        <v>45</v>
      </c>
      <c r="C36" s="4">
        <f>'[15]2011. 10월'!B37</f>
        <v>60</v>
      </c>
      <c r="D36" s="5">
        <f>'[15]2011. 10월'!C37</f>
        <v>113.4</v>
      </c>
      <c r="E36" s="5">
        <f>'[15]2011. 10월'!D37</f>
        <v>93.8</v>
      </c>
      <c r="F36" s="5">
        <f>'[15]2011. 10월'!E37</f>
        <v>110</v>
      </c>
      <c r="G36" s="6">
        <f>'[15]2011. 10월'!F37</f>
        <v>29.16</v>
      </c>
      <c r="H36" s="6">
        <f>'[15]2011. 10월'!G37</f>
        <v>3.48</v>
      </c>
      <c r="I36" s="4">
        <f>'[15]2011. 10월'!H37</f>
        <v>23500</v>
      </c>
      <c r="J36" s="4">
        <f>'[15]2011. 10월'!I37</f>
        <v>60</v>
      </c>
      <c r="K36" s="5">
        <f>'[15]2011. 10월'!J37</f>
        <v>2.4</v>
      </c>
      <c r="L36" s="5">
        <f>'[15]2011. 10월'!K37</f>
        <v>4.3</v>
      </c>
      <c r="M36" s="5">
        <f>'[15]2011. 10월'!L37</f>
        <v>4.5999999999999996</v>
      </c>
      <c r="N36" s="6">
        <f>'[15]2011. 10월'!M37</f>
        <v>5.1719999999999997</v>
      </c>
      <c r="O36" s="6">
        <f>'[15]2011. 10월'!N37</f>
        <v>0.75800000000000001</v>
      </c>
      <c r="P36" s="7" t="str">
        <f>'[15]2011. 10월'!O37</f>
        <v>&lt;30</v>
      </c>
    </row>
    <row r="37" spans="1:16" ht="18.75" customHeight="1">
      <c r="A37" s="22"/>
      <c r="B37" s="1" t="s">
        <v>46</v>
      </c>
      <c r="C37" s="4">
        <f>'[15]2011. 10월'!B36</f>
        <v>46</v>
      </c>
      <c r="D37" s="5">
        <f>'[15]2011. 10월'!C36</f>
        <v>96.3</v>
      </c>
      <c r="E37" s="5">
        <f>'[15]2011. 10월'!D36</f>
        <v>79.2</v>
      </c>
      <c r="F37" s="5">
        <f>'[15]2011. 10월'!E36</f>
        <v>83.3</v>
      </c>
      <c r="G37" s="6">
        <f>'[15]2011. 10월'!F36</f>
        <v>24</v>
      </c>
      <c r="H37" s="6">
        <f>'[15]2011. 10월'!G36</f>
        <v>2.6160000000000001</v>
      </c>
      <c r="I37" s="4">
        <f>'[15]2011. 10월'!H36</f>
        <v>22500</v>
      </c>
      <c r="J37" s="4">
        <f>'[15]2011. 10월'!I36</f>
        <v>46</v>
      </c>
      <c r="K37" s="5">
        <f>'[15]2011. 10월'!J36</f>
        <v>2</v>
      </c>
      <c r="L37" s="5">
        <f>'[15]2011. 10월'!K36</f>
        <v>3.5</v>
      </c>
      <c r="M37" s="5">
        <f>'[15]2011. 10월'!L36</f>
        <v>2.8</v>
      </c>
      <c r="N37" s="6">
        <f>'[15]2011. 10월'!M36</f>
        <v>4.8719999999999999</v>
      </c>
      <c r="O37" s="6">
        <f>'[15]2011. 10월'!N36</f>
        <v>0.63200000000000001</v>
      </c>
      <c r="P37" s="7" t="str">
        <f>'[15]2011. 10월'!O36</f>
        <v>&lt;30</v>
      </c>
    </row>
    <row r="38" spans="1:16" ht="18.75" customHeight="1">
      <c r="A38" s="22" t="s">
        <v>57</v>
      </c>
      <c r="B38" s="1" t="s">
        <v>44</v>
      </c>
      <c r="C38" s="4">
        <f>'[15]2011. 11월'!B38</f>
        <v>57.4</v>
      </c>
      <c r="D38" s="5">
        <f>'[15]2011. 11월'!C38</f>
        <v>103.56000000000002</v>
      </c>
      <c r="E38" s="5">
        <f>'[15]2011. 11월'!D38</f>
        <v>85.839999999999989</v>
      </c>
      <c r="F38" s="5">
        <f>'[15]2011. 11월'!E38</f>
        <v>92.11999999999999</v>
      </c>
      <c r="G38" s="6">
        <f>'[15]2011. 11월'!F38</f>
        <v>29.007999999999999</v>
      </c>
      <c r="H38" s="6">
        <f>'[15]2011. 11월'!G38</f>
        <v>3.056</v>
      </c>
      <c r="I38" s="4">
        <f>'[15]2011. 11월'!H38</f>
        <v>23000</v>
      </c>
      <c r="J38" s="4">
        <f>'[15]2011. 11월'!I38</f>
        <v>57.4</v>
      </c>
      <c r="K38" s="5">
        <f>'[15]2011. 11월'!J38</f>
        <v>3.28</v>
      </c>
      <c r="L38" s="5">
        <f>'[15]2011. 11월'!K38</f>
        <v>5.6800000000000006</v>
      </c>
      <c r="M38" s="5">
        <f>'[15]2011. 11월'!L38</f>
        <v>5.2200000000000006</v>
      </c>
      <c r="N38" s="6">
        <f>'[15]2011. 11월'!M38</f>
        <v>4.8727999999999998</v>
      </c>
      <c r="O38" s="6">
        <f>'[15]2011. 11월'!N38</f>
        <v>0.75120000000000009</v>
      </c>
      <c r="P38" s="7" t="str">
        <f>'[15]2011. 11월'!O38</f>
        <v>&lt;30</v>
      </c>
    </row>
    <row r="39" spans="1:16" ht="18.75" customHeight="1">
      <c r="A39" s="22"/>
      <c r="B39" s="1" t="s">
        <v>45</v>
      </c>
      <c r="C39" s="4">
        <f>'[15]2011. 11월'!B37</f>
        <v>60</v>
      </c>
      <c r="D39" s="5">
        <f>'[15]2011. 11월'!C37</f>
        <v>117.3</v>
      </c>
      <c r="E39" s="5">
        <f>'[15]2011. 11월'!D37</f>
        <v>97.8</v>
      </c>
      <c r="F39" s="5">
        <f>'[15]2011. 11월'!E37</f>
        <v>100.9</v>
      </c>
      <c r="G39" s="6">
        <f>'[15]2011. 11월'!F37</f>
        <v>31.08</v>
      </c>
      <c r="H39" s="6">
        <f>'[15]2011. 11월'!G37</f>
        <v>3.4319999999999999</v>
      </c>
      <c r="I39" s="4">
        <f>'[15]2011. 11월'!H37</f>
        <v>25000</v>
      </c>
      <c r="J39" s="4">
        <f>'[15]2011. 11월'!I37</f>
        <v>60</v>
      </c>
      <c r="K39" s="5">
        <f>'[15]2011. 11월'!J37</f>
        <v>3.5</v>
      </c>
      <c r="L39" s="5">
        <f>'[15]2011. 11월'!K37</f>
        <v>6</v>
      </c>
      <c r="M39" s="5">
        <f>'[15]2011. 11월'!L37</f>
        <v>6</v>
      </c>
      <c r="N39" s="6">
        <f>'[15]2011. 11월'!M37</f>
        <v>5.6639999999999997</v>
      </c>
      <c r="O39" s="6">
        <f>'[15]2011. 11월'!N37</f>
        <v>0.81599999999999995</v>
      </c>
      <c r="P39" s="7" t="str">
        <f>'[15]2011. 11월'!O37</f>
        <v>&lt;30</v>
      </c>
    </row>
    <row r="40" spans="1:16" ht="18.75" customHeight="1">
      <c r="A40" s="22"/>
      <c r="B40" s="1" t="s">
        <v>46</v>
      </c>
      <c r="C40" s="4">
        <f>'[15]2011. 11월'!B36</f>
        <v>55</v>
      </c>
      <c r="D40" s="5">
        <f>'[15]2011. 11월'!C36</f>
        <v>95.4</v>
      </c>
      <c r="E40" s="5">
        <f>'[15]2011. 11월'!D36</f>
        <v>78.599999999999994</v>
      </c>
      <c r="F40" s="5">
        <f>'[15]2011. 11월'!E36</f>
        <v>81.2</v>
      </c>
      <c r="G40" s="6">
        <f>'[15]2011. 11월'!F36</f>
        <v>26.52</v>
      </c>
      <c r="H40" s="6">
        <f>'[15]2011. 11월'!G36</f>
        <v>2.6160000000000001</v>
      </c>
      <c r="I40" s="4">
        <f>'[15]2011. 11월'!H36</f>
        <v>20500</v>
      </c>
      <c r="J40" s="4">
        <f>'[15]2011. 11월'!I36</f>
        <v>55</v>
      </c>
      <c r="K40" s="5">
        <f>'[15]2011. 11월'!J36</f>
        <v>2.9</v>
      </c>
      <c r="L40" s="5">
        <f>'[15]2011. 11월'!K36</f>
        <v>5</v>
      </c>
      <c r="M40" s="5">
        <f>'[15]2011. 11월'!L36</f>
        <v>4.4000000000000004</v>
      </c>
      <c r="N40" s="6">
        <f>'[15]2011. 11월'!M36</f>
        <v>4.2720000000000002</v>
      </c>
      <c r="O40" s="6">
        <f>'[15]2011. 11월'!N36</f>
        <v>0.70799999999999996</v>
      </c>
      <c r="P40" s="7" t="str">
        <f>'[15]2011. 11월'!O36</f>
        <v>&lt;30</v>
      </c>
    </row>
    <row r="41" spans="1:16" ht="18.75" customHeight="1">
      <c r="A41" s="22" t="s">
        <v>58</v>
      </c>
      <c r="B41" s="1" t="s">
        <v>44</v>
      </c>
      <c r="C41" s="4">
        <f>'[15]2011. 12월'!B38</f>
        <v>60.5</v>
      </c>
      <c r="D41" s="5">
        <f>'[15]2011. 12월'!C38</f>
        <v>96.65</v>
      </c>
      <c r="E41" s="5">
        <f>'[15]2011. 12월'!D38</f>
        <v>80.55</v>
      </c>
      <c r="F41" s="5">
        <f>'[15]2011. 12월'!E38</f>
        <v>89.2</v>
      </c>
      <c r="G41" s="6">
        <f>'[15]2011. 12월'!F38</f>
        <v>28.844999999999999</v>
      </c>
      <c r="H41" s="6">
        <f>'[15]2011. 12월'!G38</f>
        <v>3.2290000000000001</v>
      </c>
      <c r="I41" s="4">
        <f>'[15]2011. 12월'!H38</f>
        <v>23000</v>
      </c>
      <c r="J41" s="4">
        <f>'[15]2011. 12월'!I38</f>
        <v>60.5</v>
      </c>
      <c r="K41" s="5">
        <f>'[15]2011. 12월'!J38</f>
        <v>3.2250000000000005</v>
      </c>
      <c r="L41" s="5">
        <f>'[15]2011. 12월'!K38</f>
        <v>5.55</v>
      </c>
      <c r="M41" s="5">
        <f>'[15]2011. 12월'!L38</f>
        <v>5.5</v>
      </c>
      <c r="N41" s="6">
        <f>'[15]2011. 12월'!M38</f>
        <v>5.2080000000000002</v>
      </c>
      <c r="O41" s="6">
        <f>'[15]2011. 12월'!N38</f>
        <v>0.63275000000000003</v>
      </c>
      <c r="P41" s="7" t="str">
        <f>'[15]2011. 12월'!O38</f>
        <v>&lt;30</v>
      </c>
    </row>
    <row r="42" spans="1:16" ht="18.75" customHeight="1">
      <c r="A42" s="22"/>
      <c r="B42" s="1" t="s">
        <v>45</v>
      </c>
      <c r="C42" s="4">
        <f>'[15]2011. 12월'!B37</f>
        <v>63</v>
      </c>
      <c r="D42" s="5">
        <f>'[15]2011. 12월'!C37</f>
        <v>105.3</v>
      </c>
      <c r="E42" s="5">
        <f>'[15]2011. 12월'!D37</f>
        <v>86.8</v>
      </c>
      <c r="F42" s="5">
        <f>'[15]2011. 12월'!E37</f>
        <v>93</v>
      </c>
      <c r="G42" s="6">
        <f>'[15]2011. 12월'!F37</f>
        <v>31.32</v>
      </c>
      <c r="H42" s="6">
        <f>'[15]2011. 12월'!G37</f>
        <v>3.8159999999999998</v>
      </c>
      <c r="I42" s="4">
        <f>'[15]2011. 12월'!H37</f>
        <v>23500</v>
      </c>
      <c r="J42" s="4">
        <f>'[15]2011. 12월'!I37</f>
        <v>63</v>
      </c>
      <c r="K42" s="5">
        <f>'[15]2011. 12월'!J37</f>
        <v>3.4</v>
      </c>
      <c r="L42" s="5">
        <f>'[15]2011. 12월'!K37</f>
        <v>5.7</v>
      </c>
      <c r="M42" s="5">
        <f>'[15]2011. 12월'!L37</f>
        <v>5.8</v>
      </c>
      <c r="N42" s="6">
        <f>'[15]2011. 12월'!M37</f>
        <v>5.6639999999999997</v>
      </c>
      <c r="O42" s="6">
        <f>'[15]2011. 12월'!N37</f>
        <v>0.64800000000000002</v>
      </c>
      <c r="P42" s="7" t="str">
        <f>'[15]2011. 12월'!O37</f>
        <v>&lt;30</v>
      </c>
    </row>
    <row r="43" spans="1:16" ht="18.75" customHeight="1" thickBot="1">
      <c r="A43" s="23"/>
      <c r="B43" s="8" t="s">
        <v>46</v>
      </c>
      <c r="C43" s="9">
        <f>'[15]2011. 12월'!B36</f>
        <v>58</v>
      </c>
      <c r="D43" s="10">
        <f>'[15]2011. 12월'!C36</f>
        <v>87.6</v>
      </c>
      <c r="E43" s="10">
        <f>'[15]2011. 12월'!D36</f>
        <v>74</v>
      </c>
      <c r="F43" s="10">
        <f>'[15]2011. 12월'!E36</f>
        <v>83.8</v>
      </c>
      <c r="G43" s="11">
        <f>'[15]2011. 12월'!F36</f>
        <v>27.06</v>
      </c>
      <c r="H43" s="11">
        <f>'[15]2011. 12월'!G36</f>
        <v>2.8559999999999999</v>
      </c>
      <c r="I43" s="9">
        <f>'[15]2011. 12월'!H36</f>
        <v>21500</v>
      </c>
      <c r="J43" s="9">
        <f>'[15]2011. 12월'!I36</f>
        <v>58</v>
      </c>
      <c r="K43" s="10">
        <f>'[15]2011. 12월'!J36</f>
        <v>3</v>
      </c>
      <c r="L43" s="10">
        <f>'[15]2011. 12월'!K36</f>
        <v>5.3</v>
      </c>
      <c r="M43" s="10">
        <f>'[15]2011. 12월'!L36</f>
        <v>5.2</v>
      </c>
      <c r="N43" s="11">
        <f>'[15]2011. 12월'!M36</f>
        <v>4.7039999999999997</v>
      </c>
      <c r="O43" s="11">
        <f>'[15]2011. 12월'!N36</f>
        <v>0.61599999999999999</v>
      </c>
      <c r="P43" s="12" t="str">
        <f>'[15]2011. 12월'!O36</f>
        <v>&lt;30</v>
      </c>
    </row>
  </sheetData>
  <mergeCells count="21">
    <mergeCell ref="A1:J1"/>
    <mergeCell ref="A2:D2"/>
    <mergeCell ref="A3:A4"/>
    <mergeCell ref="B3:B4"/>
    <mergeCell ref="C3:C4"/>
    <mergeCell ref="D3:I3"/>
    <mergeCell ref="J3:J4"/>
    <mergeCell ref="A38:A40"/>
    <mergeCell ref="A41:A43"/>
    <mergeCell ref="A20:A22"/>
    <mergeCell ref="A23:A25"/>
    <mergeCell ref="A26:A28"/>
    <mergeCell ref="A29:A31"/>
    <mergeCell ref="A32:A34"/>
    <mergeCell ref="A35:A37"/>
    <mergeCell ref="A14:A16"/>
    <mergeCell ref="A17:A19"/>
    <mergeCell ref="K3:P3"/>
    <mergeCell ref="A5:A7"/>
    <mergeCell ref="A8:A10"/>
    <mergeCell ref="A11:A13"/>
  </mergeCells>
  <phoneticPr fontId="2" type="noConversion"/>
  <pageMargins left="0.31" right="0.27559055118110237" top="0.74803149606299213" bottom="0.74803149606299213" header="0.31496062992125984" footer="0.31496062992125984"/>
  <pageSetup paperSize="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P43"/>
  <sheetViews>
    <sheetView view="pageBreakPreview" topLeftCell="A9" zoomScaleNormal="100" workbookViewId="0">
      <selection activeCell="R27" sqref="R27"/>
    </sheetView>
  </sheetViews>
  <sheetFormatPr defaultRowHeight="16.5"/>
  <cols>
    <col min="1" max="16" width="6.625" customWidth="1"/>
  </cols>
  <sheetData>
    <row r="1" spans="1:16" ht="42" customHeight="1">
      <c r="A1" s="24" t="s">
        <v>31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  <c r="M1" s="13"/>
      <c r="N1" s="13"/>
      <c r="O1" s="13"/>
      <c r="P1" s="13"/>
    </row>
    <row r="2" spans="1:16" ht="18" customHeight="1" thickBot="1">
      <c r="A2" s="30" t="s">
        <v>74</v>
      </c>
      <c r="B2" s="31"/>
      <c r="C2" s="31"/>
      <c r="D2" s="3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8" customHeight="1">
      <c r="A3" s="26" t="s">
        <v>32</v>
      </c>
      <c r="B3" s="20" t="s">
        <v>33</v>
      </c>
      <c r="C3" s="28" t="s">
        <v>69</v>
      </c>
      <c r="D3" s="20" t="s">
        <v>34</v>
      </c>
      <c r="E3" s="20"/>
      <c r="F3" s="20"/>
      <c r="G3" s="20"/>
      <c r="H3" s="20"/>
      <c r="I3" s="20"/>
      <c r="J3" s="28" t="s">
        <v>35</v>
      </c>
      <c r="K3" s="20" t="s">
        <v>36</v>
      </c>
      <c r="L3" s="20"/>
      <c r="M3" s="20"/>
      <c r="N3" s="20"/>
      <c r="O3" s="20"/>
      <c r="P3" s="21"/>
    </row>
    <row r="4" spans="1:16" ht="33.75">
      <c r="A4" s="22"/>
      <c r="B4" s="27"/>
      <c r="C4" s="27"/>
      <c r="D4" s="1" t="s">
        <v>37</v>
      </c>
      <c r="E4" s="1" t="s">
        <v>38</v>
      </c>
      <c r="F4" s="1" t="s">
        <v>39</v>
      </c>
      <c r="G4" s="1" t="s">
        <v>40</v>
      </c>
      <c r="H4" s="1" t="s">
        <v>41</v>
      </c>
      <c r="I4" s="2" t="s">
        <v>42</v>
      </c>
      <c r="J4" s="29"/>
      <c r="K4" s="1" t="s">
        <v>37</v>
      </c>
      <c r="L4" s="1" t="s">
        <v>38</v>
      </c>
      <c r="M4" s="1" t="s">
        <v>39</v>
      </c>
      <c r="N4" s="1" t="s">
        <v>40</v>
      </c>
      <c r="O4" s="1" t="s">
        <v>41</v>
      </c>
      <c r="P4" s="3" t="s">
        <v>42</v>
      </c>
    </row>
    <row r="5" spans="1:16" ht="18.75" customHeight="1">
      <c r="A5" s="22" t="s">
        <v>43</v>
      </c>
      <c r="B5" s="1" t="s">
        <v>44</v>
      </c>
      <c r="C5" s="4">
        <f>[16]총괄!B19</f>
        <v>62.616666666666667</v>
      </c>
      <c r="D5" s="5">
        <f>[16]총괄!C19</f>
        <v>76.153333333333336</v>
      </c>
      <c r="E5" s="5">
        <f>[16]총괄!D19</f>
        <v>62.461666666666673</v>
      </c>
      <c r="F5" s="5">
        <f>[16]총괄!E19</f>
        <v>73.538333333333341</v>
      </c>
      <c r="G5" s="6">
        <f>[16]총괄!F19</f>
        <v>22.826316666666667</v>
      </c>
      <c r="H5" s="6">
        <f>[16]총괄!G19</f>
        <v>2.9158500000000003</v>
      </c>
      <c r="I5" s="4">
        <f>[16]총괄!H19</f>
        <v>8000</v>
      </c>
      <c r="J5" s="4">
        <f>[16]총괄!I19</f>
        <v>62.616666666666667</v>
      </c>
      <c r="K5" s="5">
        <f>[16]총괄!J19</f>
        <v>2.8583333333333338</v>
      </c>
      <c r="L5" s="5">
        <f>[16]총괄!K19</f>
        <v>5.1145833333333339</v>
      </c>
      <c r="M5" s="5">
        <f>[16]총괄!L19</f>
        <v>2.9950000000000006</v>
      </c>
      <c r="N5" s="6">
        <f>[16]총괄!M19</f>
        <v>7.2168333333333337</v>
      </c>
      <c r="O5" s="6">
        <f>[16]총괄!N19</f>
        <v>0.77626249999999997</v>
      </c>
      <c r="P5" s="7" t="s">
        <v>67</v>
      </c>
    </row>
    <row r="6" spans="1:16" ht="18.75" customHeight="1">
      <c r="A6" s="22"/>
      <c r="B6" s="1" t="s">
        <v>45</v>
      </c>
      <c r="C6" s="4">
        <f>[16]총괄!B18</f>
        <v>80.8</v>
      </c>
      <c r="D6" s="5">
        <f>[16]총괄!C18</f>
        <v>109.425</v>
      </c>
      <c r="E6" s="5">
        <f>[16]총괄!D18</f>
        <v>91.5</v>
      </c>
      <c r="F6" s="5">
        <f>[16]총괄!E18</f>
        <v>103.175</v>
      </c>
      <c r="G6" s="6">
        <f>[16]총괄!F18</f>
        <v>29.927999999999997</v>
      </c>
      <c r="H6" s="6">
        <f>[16]총괄!G18</f>
        <v>3.9239999999999999</v>
      </c>
      <c r="I6" s="4">
        <f>[16]총괄!H18</f>
        <v>11000</v>
      </c>
      <c r="J6" s="4">
        <f>[16]총괄!I18</f>
        <v>80.8</v>
      </c>
      <c r="K6" s="5">
        <f>[16]총괄!J18</f>
        <v>4.32</v>
      </c>
      <c r="L6" s="5">
        <f>[16]총괄!K18</f>
        <v>7.419999999999999</v>
      </c>
      <c r="M6" s="5">
        <f>[16]총괄!L18</f>
        <v>5.4</v>
      </c>
      <c r="N6" s="6">
        <f>[16]총괄!M18</f>
        <v>9.8760000000000012</v>
      </c>
      <c r="O6" s="6">
        <f>[16]총괄!N18</f>
        <v>1.161</v>
      </c>
      <c r="P6" s="7" t="s">
        <v>67</v>
      </c>
    </row>
    <row r="7" spans="1:16" ht="18.75" customHeight="1">
      <c r="A7" s="22"/>
      <c r="B7" s="1" t="s">
        <v>46</v>
      </c>
      <c r="C7" s="4">
        <f>[16]총괄!B17</f>
        <v>24</v>
      </c>
      <c r="D7" s="5">
        <f>[16]총괄!C17</f>
        <v>21.324999999999999</v>
      </c>
      <c r="E7" s="5">
        <f>[16]총괄!D17</f>
        <v>16.375</v>
      </c>
      <c r="F7" s="5">
        <f>[16]총괄!E17</f>
        <v>25.5</v>
      </c>
      <c r="G7" s="6">
        <f>[16]총괄!F17</f>
        <v>8.6280000000000001</v>
      </c>
      <c r="H7" s="6">
        <f>[16]총괄!G17</f>
        <v>1.452</v>
      </c>
      <c r="I7" s="4">
        <f>[16]총괄!H17</f>
        <v>2000</v>
      </c>
      <c r="J7" s="4">
        <f>[16]총괄!I17</f>
        <v>24</v>
      </c>
      <c r="K7" s="5">
        <f>[16]총괄!J17</f>
        <v>1.75</v>
      </c>
      <c r="L7" s="5">
        <f>[16]총괄!K17</f>
        <v>3.375</v>
      </c>
      <c r="M7" s="5">
        <f>[16]총괄!L17</f>
        <v>0.44999999999999996</v>
      </c>
      <c r="N7" s="6">
        <f>[16]총괄!M17</f>
        <v>3.9430000000000001</v>
      </c>
      <c r="O7" s="6">
        <f>[16]총괄!N17</f>
        <v>0.30599999999999994</v>
      </c>
      <c r="P7" s="7" t="s">
        <v>67</v>
      </c>
    </row>
    <row r="8" spans="1:16" ht="18.75" customHeight="1">
      <c r="A8" s="22" t="s">
        <v>47</v>
      </c>
      <c r="B8" s="1" t="s">
        <v>44</v>
      </c>
      <c r="C8" s="4">
        <f>'[16]2011. 1월'!B38</f>
        <v>24</v>
      </c>
      <c r="D8" s="5">
        <f>'[16]2011. 1월'!C38</f>
        <v>29.125</v>
      </c>
      <c r="E8" s="5">
        <f>'[16]2011. 1월'!D38</f>
        <v>17.375</v>
      </c>
      <c r="F8" s="5">
        <f>'[16]2011. 1월'!E38</f>
        <v>25.5</v>
      </c>
      <c r="G8" s="6">
        <f>'[16]2011. 1월'!F38</f>
        <v>15.645</v>
      </c>
      <c r="H8" s="6">
        <f>'[16]2011. 1월'!G38</f>
        <v>1.9770000000000001</v>
      </c>
      <c r="I8" s="4">
        <f>'[16]2011. 1월'!H38</f>
        <v>2000</v>
      </c>
      <c r="J8" s="4">
        <f>'[16]2011. 1월'!I38</f>
        <v>24</v>
      </c>
      <c r="K8" s="5">
        <f>'[16]2011. 1월'!J38</f>
        <v>1.75</v>
      </c>
      <c r="L8" s="5">
        <f>'[16]2011. 1월'!K38</f>
        <v>4.9249999999999998</v>
      </c>
      <c r="M8" s="5">
        <f>'[16]2011. 1월'!L38</f>
        <v>0.44999999999999996</v>
      </c>
      <c r="N8" s="6">
        <f>'[16]2011. 1월'!M38</f>
        <v>6.4740000000000002</v>
      </c>
      <c r="O8" s="6">
        <f>'[16]2011. 1월'!N38</f>
        <v>0.82799999999999996</v>
      </c>
      <c r="P8" s="7" t="s">
        <v>67</v>
      </c>
    </row>
    <row r="9" spans="1:16" ht="18.75" customHeight="1">
      <c r="A9" s="22"/>
      <c r="B9" s="1" t="s">
        <v>45</v>
      </c>
      <c r="C9" s="4">
        <f>'[16]2011. 1월'!B37</f>
        <v>26</v>
      </c>
      <c r="D9" s="5">
        <f>'[16]2011. 1월'!C37</f>
        <v>30.8</v>
      </c>
      <c r="E9" s="5">
        <f>'[16]2011. 1월'!D37</f>
        <v>18.2</v>
      </c>
      <c r="F9" s="5">
        <f>'[16]2011. 1월'!E37</f>
        <v>30</v>
      </c>
      <c r="G9" s="6">
        <f>'[16]2011. 1월'!F37</f>
        <v>17.28</v>
      </c>
      <c r="H9" s="6">
        <f>'[16]2011. 1월'!G37</f>
        <v>2.2320000000000002</v>
      </c>
      <c r="I9" s="4">
        <f>'[16]2011. 1월'!H37</f>
        <v>2900</v>
      </c>
      <c r="J9" s="4">
        <f>'[16]2011. 1월'!I37</f>
        <v>26</v>
      </c>
      <c r="K9" s="5">
        <f>'[16]2011. 1월'!J37</f>
        <v>2.6</v>
      </c>
      <c r="L9" s="5">
        <f>'[16]2011. 1월'!K37</f>
        <v>5.6</v>
      </c>
      <c r="M9" s="5">
        <f>'[16]2011. 1월'!L37</f>
        <v>0.6</v>
      </c>
      <c r="N9" s="6">
        <f>'[16]2011. 1월'!M37</f>
        <v>7.3920000000000003</v>
      </c>
      <c r="O9" s="6">
        <f>'[16]2011. 1월'!N37</f>
        <v>0.97199999999999998</v>
      </c>
      <c r="P9" s="7" t="s">
        <v>67</v>
      </c>
    </row>
    <row r="10" spans="1:16" ht="18.75" customHeight="1">
      <c r="A10" s="22"/>
      <c r="B10" s="1" t="s">
        <v>46</v>
      </c>
      <c r="C10" s="4">
        <f>'[16]2011. 1월'!B36</f>
        <v>22</v>
      </c>
      <c r="D10" s="5">
        <f>'[16]2011. 1월'!C36</f>
        <v>26.2</v>
      </c>
      <c r="E10" s="5">
        <f>'[16]2011. 1월'!D36</f>
        <v>16.100000000000001</v>
      </c>
      <c r="F10" s="5">
        <f>'[16]2011. 1월'!E36</f>
        <v>20</v>
      </c>
      <c r="G10" s="6">
        <f>'[16]2011. 1월'!F36</f>
        <v>14.34</v>
      </c>
      <c r="H10" s="6">
        <f>'[16]2011. 1월'!G36</f>
        <v>1.86</v>
      </c>
      <c r="I10" s="4">
        <f>'[16]2011. 1월'!H36</f>
        <v>1900</v>
      </c>
      <c r="J10" s="4">
        <f>'[16]2011. 1월'!I36</f>
        <v>22</v>
      </c>
      <c r="K10" s="5">
        <f>'[16]2011. 1월'!J36</f>
        <v>1.2</v>
      </c>
      <c r="L10" s="5">
        <f>'[16]2011. 1월'!K36</f>
        <v>4.4000000000000004</v>
      </c>
      <c r="M10" s="5">
        <f>'[16]2011. 1월'!L36</f>
        <v>0.4</v>
      </c>
      <c r="N10" s="6">
        <f>'[16]2011. 1월'!M36</f>
        <v>5.5919999999999996</v>
      </c>
      <c r="O10" s="6">
        <f>'[16]2011. 1월'!N36</f>
        <v>0.66</v>
      </c>
      <c r="P10" s="7" t="s">
        <v>67</v>
      </c>
    </row>
    <row r="11" spans="1:16" ht="18.75" customHeight="1">
      <c r="A11" s="22" t="s">
        <v>48</v>
      </c>
      <c r="B11" s="1" t="s">
        <v>44</v>
      </c>
      <c r="C11" s="4">
        <f>'[16]2011. 2월'!B38</f>
        <v>32.25</v>
      </c>
      <c r="D11" s="5">
        <f>'[16]2011. 2월'!C38</f>
        <v>31</v>
      </c>
      <c r="E11" s="5">
        <f>'[16]2011. 2월'!D38</f>
        <v>26.8</v>
      </c>
      <c r="F11" s="5">
        <f>'[16]2011. 2월'!E38</f>
        <v>54</v>
      </c>
      <c r="G11" s="6">
        <f>'[16]2011. 2월'!F38</f>
        <v>15.620999999999999</v>
      </c>
      <c r="H11" s="6">
        <f>'[16]2011. 2월'!G38</f>
        <v>3.9239999999999999</v>
      </c>
      <c r="I11" s="4">
        <f>'[16]2011. 2월'!H38</f>
        <v>2000</v>
      </c>
      <c r="J11" s="4">
        <f>'[16]2011. 2월'!I38</f>
        <v>32.25</v>
      </c>
      <c r="K11" s="5">
        <f>'[16]2011. 2월'!J38</f>
        <v>3.75</v>
      </c>
      <c r="L11" s="5">
        <f>'[16]2011. 2월'!K38</f>
        <v>6.2750000000000004</v>
      </c>
      <c r="M11" s="5">
        <f>'[16]2011. 2월'!L38</f>
        <v>4.5999999999999996</v>
      </c>
      <c r="N11" s="6">
        <f>'[16]2011. 2월'!M38</f>
        <v>7.548</v>
      </c>
      <c r="O11" s="6">
        <f>'[16]2011. 2월'!N38</f>
        <v>1.161</v>
      </c>
      <c r="P11" s="7" t="s">
        <v>67</v>
      </c>
    </row>
    <row r="12" spans="1:16" ht="18.75" customHeight="1">
      <c r="A12" s="22"/>
      <c r="B12" s="1" t="s">
        <v>45</v>
      </c>
      <c r="C12" s="4">
        <f>'[16]2011. 2월'!B37</f>
        <v>35</v>
      </c>
      <c r="D12" s="5">
        <f>'[16]2011. 2월'!C37</f>
        <v>39.200000000000003</v>
      </c>
      <c r="E12" s="5">
        <f>'[16]2011. 2월'!D37</f>
        <v>33.200000000000003</v>
      </c>
      <c r="F12" s="5">
        <f>'[16]2011. 2월'!E37</f>
        <v>64</v>
      </c>
      <c r="G12" s="6">
        <f>'[16]2011. 2월'!F37</f>
        <v>17.904</v>
      </c>
      <c r="H12" s="6">
        <f>'[16]2011. 2월'!G37</f>
        <v>4.32</v>
      </c>
      <c r="I12" s="4">
        <f>'[16]2011. 2월'!H37</f>
        <v>2700</v>
      </c>
      <c r="J12" s="4">
        <f>'[16]2011. 2월'!I37</f>
        <v>35</v>
      </c>
      <c r="K12" s="5">
        <f>'[16]2011. 2월'!J37</f>
        <v>4.9000000000000004</v>
      </c>
      <c r="L12" s="5">
        <f>'[16]2011. 2월'!K37</f>
        <v>8.5</v>
      </c>
      <c r="M12" s="5">
        <f>'[16]2011. 2월'!L37</f>
        <v>7.8</v>
      </c>
      <c r="N12" s="6">
        <f>'[16]2011. 2월'!M37</f>
        <v>8.2080000000000002</v>
      </c>
      <c r="O12" s="6">
        <f>'[16]2011. 2월'!N37</f>
        <v>1.4159999999999999</v>
      </c>
      <c r="P12" s="7" t="s">
        <v>67</v>
      </c>
    </row>
    <row r="13" spans="1:16" ht="18.75" customHeight="1">
      <c r="A13" s="22"/>
      <c r="B13" s="1" t="s">
        <v>46</v>
      </c>
      <c r="C13" s="4">
        <f>'[16]2011. 2월'!B36</f>
        <v>29</v>
      </c>
      <c r="D13" s="5">
        <f>'[16]2011. 2월'!C36</f>
        <v>22.4</v>
      </c>
      <c r="E13" s="5">
        <f>'[16]2011. 2월'!D36</f>
        <v>20.8</v>
      </c>
      <c r="F13" s="5">
        <f>'[16]2011. 2월'!E36</f>
        <v>41</v>
      </c>
      <c r="G13" s="6">
        <f>'[16]2011. 2월'!F36</f>
        <v>14.34</v>
      </c>
      <c r="H13" s="6">
        <f>'[16]2011. 2월'!G36</f>
        <v>3.6720000000000002</v>
      </c>
      <c r="I13" s="4">
        <f>'[16]2011. 2월'!H36</f>
        <v>1900</v>
      </c>
      <c r="J13" s="4">
        <f>'[16]2011. 2월'!I36</f>
        <v>29</v>
      </c>
      <c r="K13" s="5">
        <f>'[16]2011. 2월'!J36</f>
        <v>2.9</v>
      </c>
      <c r="L13" s="5">
        <f>'[16]2011. 2월'!K36</f>
        <v>5.3</v>
      </c>
      <c r="M13" s="5">
        <f>'[16]2011. 2월'!L36</f>
        <v>1.2</v>
      </c>
      <c r="N13" s="6">
        <f>'[16]2011. 2월'!M36</f>
        <v>6.5759999999999996</v>
      </c>
      <c r="O13" s="6">
        <f>'[16]2011. 2월'!N36</f>
        <v>1.02</v>
      </c>
      <c r="P13" s="7" t="s">
        <v>67</v>
      </c>
    </row>
    <row r="14" spans="1:16" ht="18.75" customHeight="1">
      <c r="A14" s="22" t="s">
        <v>49</v>
      </c>
      <c r="B14" s="1" t="s">
        <v>44</v>
      </c>
      <c r="C14" s="4">
        <f>'[16]2011. 3월'!B38</f>
        <v>42.4</v>
      </c>
      <c r="D14" s="5">
        <f>'[16]2011. 3월'!C38</f>
        <v>42.3</v>
      </c>
      <c r="E14" s="5">
        <f>'[16]2011. 3월'!D38</f>
        <v>34.380000000000003</v>
      </c>
      <c r="F14" s="5">
        <f>'[16]2011. 3월'!E38</f>
        <v>58.56</v>
      </c>
      <c r="G14" s="6">
        <f>'[16]2011. 3월'!F38</f>
        <v>16.236000000000001</v>
      </c>
      <c r="H14" s="6">
        <f>'[16]2011. 3월'!G38</f>
        <v>3.1512000000000002</v>
      </c>
      <c r="I14" s="4">
        <f>'[16]2011. 3월'!H38</f>
        <v>3000</v>
      </c>
      <c r="J14" s="4">
        <f>'[16]2011. 3월'!I38</f>
        <v>42.4</v>
      </c>
      <c r="K14" s="5">
        <f>'[16]2011. 3월'!J38</f>
        <v>4.32</v>
      </c>
      <c r="L14" s="5">
        <f>'[16]2011. 3월'!K38</f>
        <v>7.419999999999999</v>
      </c>
      <c r="M14" s="5">
        <f>'[16]2011. 3월'!L38</f>
        <v>5.4</v>
      </c>
      <c r="N14" s="6">
        <f>'[16]2011. 3월'!M38</f>
        <v>7.6128</v>
      </c>
      <c r="O14" s="6">
        <f>'[16]2011. 3월'!N38</f>
        <v>1.1488</v>
      </c>
      <c r="P14" s="7" t="s">
        <v>67</v>
      </c>
    </row>
    <row r="15" spans="1:16" ht="18.75" customHeight="1">
      <c r="A15" s="22"/>
      <c r="B15" s="1" t="s">
        <v>45</v>
      </c>
      <c r="C15" s="4">
        <f>'[16]2011. 3월'!B37</f>
        <v>58</v>
      </c>
      <c r="D15" s="5">
        <f>'[16]2011. 3월'!C37</f>
        <v>68</v>
      </c>
      <c r="E15" s="5">
        <f>'[16]2011. 3월'!D37</f>
        <v>54.1</v>
      </c>
      <c r="F15" s="5">
        <f>'[16]2011. 3월'!E37</f>
        <v>86</v>
      </c>
      <c r="G15" s="6">
        <f>'[16]2011. 3월'!F37</f>
        <v>21.024000000000001</v>
      </c>
      <c r="H15" s="6">
        <f>'[16]2011. 3월'!G37</f>
        <v>4.6079999999999997</v>
      </c>
      <c r="I15" s="4">
        <f>'[16]2011. 3월'!H37</f>
        <v>3000</v>
      </c>
      <c r="J15" s="4">
        <f>'[16]2011. 3월'!I37</f>
        <v>58</v>
      </c>
      <c r="K15" s="5">
        <f>'[16]2011. 3월'!J37</f>
        <v>5</v>
      </c>
      <c r="L15" s="5">
        <f>'[16]2011. 3월'!K37</f>
        <v>8.9</v>
      </c>
      <c r="M15" s="5">
        <f>'[16]2011. 3월'!L37</f>
        <v>9</v>
      </c>
      <c r="N15" s="6">
        <f>'[16]2011. 3월'!M37</f>
        <v>8.952</v>
      </c>
      <c r="O15" s="6">
        <f>'[16]2011. 3월'!N37</f>
        <v>1.6559999999999999</v>
      </c>
      <c r="P15" s="7" t="s">
        <v>67</v>
      </c>
    </row>
    <row r="16" spans="1:16" ht="18.75" customHeight="1">
      <c r="A16" s="22"/>
      <c r="B16" s="1" t="s">
        <v>46</v>
      </c>
      <c r="C16" s="4">
        <f>'[16]2011. 3월'!B36</f>
        <v>28</v>
      </c>
      <c r="D16" s="5">
        <f>'[16]2011. 3월'!C36</f>
        <v>18.100000000000001</v>
      </c>
      <c r="E16" s="5">
        <f>'[16]2011. 3월'!D36</f>
        <v>14.5</v>
      </c>
      <c r="F16" s="5">
        <f>'[16]2011. 3월'!E36</f>
        <v>26</v>
      </c>
      <c r="G16" s="6">
        <f>'[16]2011. 3월'!F36</f>
        <v>8.7840000000000007</v>
      </c>
      <c r="H16" s="6">
        <f>'[16]2011. 3월'!G36</f>
        <v>1.056</v>
      </c>
      <c r="I16" s="4">
        <f>'[16]2011. 3월'!H36</f>
        <v>2500</v>
      </c>
      <c r="J16" s="4">
        <f>'[16]2011. 3월'!I36</f>
        <v>28</v>
      </c>
      <c r="K16" s="5">
        <f>'[16]2011. 3월'!J36</f>
        <v>3.1</v>
      </c>
      <c r="L16" s="5">
        <f>'[16]2011. 3월'!K36</f>
        <v>5.3</v>
      </c>
      <c r="M16" s="5">
        <f>'[16]2011. 3월'!L36</f>
        <v>2</v>
      </c>
      <c r="N16" s="6">
        <f>'[16]2011. 3월'!M36</f>
        <v>5.5439999999999996</v>
      </c>
      <c r="O16" s="6">
        <f>'[16]2011. 3월'!N36</f>
        <v>0.53600000000000003</v>
      </c>
      <c r="P16" s="7" t="s">
        <v>67</v>
      </c>
    </row>
    <row r="17" spans="1:16" ht="18.75" customHeight="1">
      <c r="A17" s="22" t="s">
        <v>50</v>
      </c>
      <c r="B17" s="1" t="s">
        <v>44</v>
      </c>
      <c r="C17" s="4">
        <f>'[16]2011. 4월'!B38</f>
        <v>59.75</v>
      </c>
      <c r="D17" s="5">
        <f>'[16]2011. 4월'!C38</f>
        <v>21.324999999999999</v>
      </c>
      <c r="E17" s="5">
        <f>'[16]2011. 4월'!D38</f>
        <v>16.375</v>
      </c>
      <c r="F17" s="5">
        <f>'[16]2011. 4월'!E38</f>
        <v>31.425000000000001</v>
      </c>
      <c r="G17" s="6">
        <f>'[16]2011. 4월'!F38</f>
        <v>8.6280000000000001</v>
      </c>
      <c r="H17" s="6">
        <f>'[16]2011. 4월'!G38</f>
        <v>1.452</v>
      </c>
      <c r="I17" s="4">
        <f>'[16]2011. 4월'!H38</f>
        <v>4000</v>
      </c>
      <c r="J17" s="4">
        <f>'[16]2011. 4월'!I38</f>
        <v>59.75</v>
      </c>
      <c r="K17" s="5">
        <f>'[16]2011. 4월'!J38</f>
        <v>2.375</v>
      </c>
      <c r="L17" s="5">
        <f>'[16]2011. 4월'!K38</f>
        <v>4.0500000000000007</v>
      </c>
      <c r="M17" s="5">
        <f>'[16]2011. 4월'!L38</f>
        <v>1.125</v>
      </c>
      <c r="N17" s="6">
        <f>'[16]2011. 4월'!M38</f>
        <v>3.9430000000000001</v>
      </c>
      <c r="O17" s="6">
        <f>'[16]2011. 4월'!N38</f>
        <v>0.30599999999999994</v>
      </c>
      <c r="P17" s="7" t="s">
        <v>67</v>
      </c>
    </row>
    <row r="18" spans="1:16" ht="18.75" customHeight="1">
      <c r="A18" s="22"/>
      <c r="B18" s="1" t="s">
        <v>45</v>
      </c>
      <c r="C18" s="4">
        <f>'[16]2011. 4월'!B37</f>
        <v>66</v>
      </c>
      <c r="D18" s="5">
        <f>'[16]2011. 4월'!C37</f>
        <v>25.8</v>
      </c>
      <c r="E18" s="5">
        <f>'[16]2011. 4월'!D37</f>
        <v>17.899999999999999</v>
      </c>
      <c r="F18" s="5">
        <f>'[16]2011. 4월'!E37</f>
        <v>36.700000000000003</v>
      </c>
      <c r="G18" s="6">
        <f>'[16]2011. 4월'!F37</f>
        <v>8.9760000000000009</v>
      </c>
      <c r="H18" s="6">
        <f>'[16]2011. 4월'!G37</f>
        <v>1.536</v>
      </c>
      <c r="I18" s="4">
        <f>'[16]2011. 4월'!H37</f>
        <v>4300</v>
      </c>
      <c r="J18" s="4">
        <f>'[16]2011. 4월'!I37</f>
        <v>66</v>
      </c>
      <c r="K18" s="5">
        <f>'[16]2011. 4월'!J37</f>
        <v>3</v>
      </c>
      <c r="L18" s="5">
        <f>'[16]2011. 4월'!K37</f>
        <v>5.2</v>
      </c>
      <c r="M18" s="5">
        <f>'[16]2011. 4월'!L37</f>
        <v>1.5</v>
      </c>
      <c r="N18" s="6">
        <f>'[16]2011. 4월'!M37</f>
        <v>4.92</v>
      </c>
      <c r="O18" s="6">
        <f>'[16]2011. 4월'!N37</f>
        <v>0.36</v>
      </c>
      <c r="P18" s="7" t="s">
        <v>67</v>
      </c>
    </row>
    <row r="19" spans="1:16" ht="18.75" customHeight="1">
      <c r="A19" s="22"/>
      <c r="B19" s="1" t="s">
        <v>46</v>
      </c>
      <c r="C19" s="4">
        <f>'[16]2011. 4월'!B36</f>
        <v>51</v>
      </c>
      <c r="D19" s="5">
        <f>'[16]2011. 4월'!C36</f>
        <v>18.7</v>
      </c>
      <c r="E19" s="5">
        <f>'[16]2011. 4월'!D36</f>
        <v>15</v>
      </c>
      <c r="F19" s="5">
        <f>'[16]2011. 4월'!E36</f>
        <v>24</v>
      </c>
      <c r="G19" s="6">
        <f>'[16]2011. 4월'!F36</f>
        <v>8.16</v>
      </c>
      <c r="H19" s="6">
        <f>'[16]2011. 4월'!G36</f>
        <v>1.32</v>
      </c>
      <c r="I19" s="4">
        <f>'[16]2011. 4월'!H36</f>
        <v>3000</v>
      </c>
      <c r="J19" s="4">
        <f>'[16]2011. 4월'!I36</f>
        <v>51</v>
      </c>
      <c r="K19" s="5">
        <f>'[16]2011. 4월'!J36</f>
        <v>1.7</v>
      </c>
      <c r="L19" s="5">
        <f>'[16]2011. 4월'!K36</f>
        <v>3.1</v>
      </c>
      <c r="M19" s="5">
        <f>'[16]2011. 4월'!L36</f>
        <v>0.8</v>
      </c>
      <c r="N19" s="6">
        <f>'[16]2011. 4월'!M36</f>
        <v>3.1440000000000001</v>
      </c>
      <c r="O19" s="6">
        <f>'[16]2011. 4월'!N36</f>
        <v>0.216</v>
      </c>
      <c r="P19" s="7" t="s">
        <v>67</v>
      </c>
    </row>
    <row r="20" spans="1:16" ht="18.75" customHeight="1">
      <c r="A20" s="22" t="s">
        <v>51</v>
      </c>
      <c r="B20" s="1" t="s">
        <v>44</v>
      </c>
      <c r="C20" s="4">
        <f>'[16]2011. 5월'!B38</f>
        <v>73</v>
      </c>
      <c r="D20" s="5">
        <f>'[16]2011. 5월'!C38</f>
        <v>84.449999999999989</v>
      </c>
      <c r="E20" s="5">
        <f>'[16]2011. 5월'!D38</f>
        <v>68.375</v>
      </c>
      <c r="F20" s="5">
        <f>'[16]2011. 5월'!E38</f>
        <v>74.625</v>
      </c>
      <c r="G20" s="6">
        <f>'[16]2011. 5월'!F38</f>
        <v>22.707000000000001</v>
      </c>
      <c r="H20" s="6">
        <f>'[16]2011. 5월'!G38</f>
        <v>2.6779999999999999</v>
      </c>
      <c r="I20" s="4">
        <f>'[16]2011. 5월'!H38</f>
        <v>7000</v>
      </c>
      <c r="J20" s="4">
        <f>'[16]2011. 5월'!I38</f>
        <v>73</v>
      </c>
      <c r="K20" s="5">
        <f>'[16]2011. 5월'!J38</f>
        <v>1.7999999999999998</v>
      </c>
      <c r="L20" s="5">
        <f>'[16]2011. 5월'!K38</f>
        <v>3.375</v>
      </c>
      <c r="M20" s="5">
        <f>'[16]2011. 5월'!L38</f>
        <v>1.1499999999999999</v>
      </c>
      <c r="N20" s="6">
        <f>'[16]2011. 5월'!M38</f>
        <v>4.0950000000000006</v>
      </c>
      <c r="O20" s="6">
        <f>'[16]2011. 5월'!N38</f>
        <v>0.39399999999999996</v>
      </c>
      <c r="P20" s="7" t="s">
        <v>67</v>
      </c>
    </row>
    <row r="21" spans="1:16" ht="18.75" customHeight="1">
      <c r="A21" s="22"/>
      <c r="B21" s="1" t="s">
        <v>45</v>
      </c>
      <c r="C21" s="4">
        <f>'[16]2011. 5월'!B37</f>
        <v>82</v>
      </c>
      <c r="D21" s="5">
        <f>'[16]2011. 5월'!C37</f>
        <v>98.1</v>
      </c>
      <c r="E21" s="5">
        <f>'[16]2011. 5월'!D37</f>
        <v>81.099999999999994</v>
      </c>
      <c r="F21" s="5">
        <f>'[16]2011. 5월'!E37</f>
        <v>91.8</v>
      </c>
      <c r="G21" s="6">
        <f>'[16]2011. 5월'!F37</f>
        <v>27.3</v>
      </c>
      <c r="H21" s="6">
        <f>'[16]2011. 5월'!G37</f>
        <v>3.048</v>
      </c>
      <c r="I21" s="4">
        <f>'[16]2011. 5월'!H37</f>
        <v>10000</v>
      </c>
      <c r="J21" s="4">
        <f>'[16]2011. 5월'!I37</f>
        <v>82</v>
      </c>
      <c r="K21" s="5">
        <f>'[16]2011. 5월'!J37</f>
        <v>2</v>
      </c>
      <c r="L21" s="5">
        <f>'[16]2011. 5월'!K37</f>
        <v>3.7</v>
      </c>
      <c r="M21" s="5">
        <f>'[16]2011. 5월'!L37</f>
        <v>1.4</v>
      </c>
      <c r="N21" s="6">
        <f>'[16]2011. 5월'!M37</f>
        <v>4.9320000000000004</v>
      </c>
      <c r="O21" s="6">
        <f>'[16]2011. 5월'!N37</f>
        <v>0.51200000000000001</v>
      </c>
      <c r="P21" s="7" t="s">
        <v>67</v>
      </c>
    </row>
    <row r="22" spans="1:16" ht="18.75" customHeight="1">
      <c r="A22" s="22"/>
      <c r="B22" s="1" t="s">
        <v>46</v>
      </c>
      <c r="C22" s="4">
        <f>'[16]2011. 5월'!B36</f>
        <v>65</v>
      </c>
      <c r="D22" s="5">
        <f>'[16]2011. 5월'!C36</f>
        <v>54.6</v>
      </c>
      <c r="E22" s="5">
        <f>'[16]2011. 5월'!D36</f>
        <v>41.9</v>
      </c>
      <c r="F22" s="5">
        <f>'[16]2011. 5월'!E36</f>
        <v>57.5</v>
      </c>
      <c r="G22" s="6">
        <f>'[16]2011. 5월'!F36</f>
        <v>14.448</v>
      </c>
      <c r="H22" s="6">
        <f>'[16]2011. 5월'!G36</f>
        <v>2.016</v>
      </c>
      <c r="I22" s="4">
        <f>'[16]2011. 5월'!H36</f>
        <v>4700</v>
      </c>
      <c r="J22" s="4">
        <f>'[16]2011. 5월'!I36</f>
        <v>65</v>
      </c>
      <c r="K22" s="5">
        <f>'[16]2011. 5월'!J36</f>
        <v>1.6</v>
      </c>
      <c r="L22" s="5">
        <f>'[16]2011. 5월'!K36</f>
        <v>3</v>
      </c>
      <c r="M22" s="5">
        <f>'[16]2011. 5월'!L36</f>
        <v>0.8</v>
      </c>
      <c r="N22" s="6">
        <f>'[16]2011. 5월'!M36</f>
        <v>3.1440000000000001</v>
      </c>
      <c r="O22" s="6">
        <f>'[16]2011. 5월'!N36</f>
        <v>0.29599999999999999</v>
      </c>
      <c r="P22" s="7" t="s">
        <v>67</v>
      </c>
    </row>
    <row r="23" spans="1:16" ht="18.75" customHeight="1">
      <c r="A23" s="22" t="s">
        <v>52</v>
      </c>
      <c r="B23" s="1" t="s">
        <v>44</v>
      </c>
      <c r="C23" s="4">
        <f>'[16]2011. 6월'!B38</f>
        <v>80.8</v>
      </c>
      <c r="D23" s="5">
        <f>'[16]2011. 6월'!C38</f>
        <v>89.86</v>
      </c>
      <c r="E23" s="5">
        <f>'[16]2011. 6월'!D38</f>
        <v>74.12</v>
      </c>
      <c r="F23" s="5">
        <f>'[16]2011. 6월'!E38</f>
        <v>89</v>
      </c>
      <c r="G23" s="6">
        <f>'[16]2011. 6월'!F38</f>
        <v>25.044800000000002</v>
      </c>
      <c r="H23" s="6">
        <f>'[16]2011. 6월'!G38</f>
        <v>3.2976000000000005</v>
      </c>
      <c r="I23" s="4">
        <f>'[16]2011. 6월'!H38</f>
        <v>10000</v>
      </c>
      <c r="J23" s="4">
        <f>'[16]2011. 6월'!I38</f>
        <v>80.8</v>
      </c>
      <c r="K23" s="5">
        <f>'[16]2011. 6월'!J38</f>
        <v>3.6</v>
      </c>
      <c r="L23" s="5">
        <f>'[16]2011. 6월'!K38</f>
        <v>6.2600000000000007</v>
      </c>
      <c r="M23" s="5">
        <f>'[16]2011. 6월'!L38</f>
        <v>2.2999999999999998</v>
      </c>
      <c r="N23" s="6">
        <f>'[16]2011. 6월'!M38</f>
        <v>6.772800000000001</v>
      </c>
      <c r="O23" s="6">
        <f>'[16]2011. 6월'!N38</f>
        <v>0.83520000000000005</v>
      </c>
      <c r="P23" s="7" t="s">
        <v>67</v>
      </c>
    </row>
    <row r="24" spans="1:16" ht="18.75" customHeight="1">
      <c r="A24" s="22"/>
      <c r="B24" s="1" t="s">
        <v>45</v>
      </c>
      <c r="C24" s="4">
        <f>'[16]2011. 6월'!B37</f>
        <v>85</v>
      </c>
      <c r="D24" s="5">
        <f>'[16]2011. 6월'!C37</f>
        <v>104.7</v>
      </c>
      <c r="E24" s="5">
        <f>'[16]2011. 6월'!D37</f>
        <v>87.4</v>
      </c>
      <c r="F24" s="5">
        <f>'[16]2011. 6월'!E37</f>
        <v>99</v>
      </c>
      <c r="G24" s="6">
        <f>'[16]2011. 6월'!F37</f>
        <v>30.4</v>
      </c>
      <c r="H24" s="6">
        <f>'[16]2011. 6월'!G37</f>
        <v>4.1760000000000002</v>
      </c>
      <c r="I24" s="4">
        <f>'[16]2011. 6월'!H37</f>
        <v>11000</v>
      </c>
      <c r="J24" s="4">
        <f>'[16]2011. 6월'!I37</f>
        <v>85</v>
      </c>
      <c r="K24" s="5">
        <f>'[16]2011. 6월'!J37</f>
        <v>4.9000000000000004</v>
      </c>
      <c r="L24" s="5">
        <f>'[16]2011. 6월'!K37</f>
        <v>7.8</v>
      </c>
      <c r="M24" s="5">
        <f>'[16]2011. 6월'!L37</f>
        <v>3.8</v>
      </c>
      <c r="N24" s="6">
        <f>'[16]2011. 6월'!M37</f>
        <v>7.968</v>
      </c>
      <c r="O24" s="6">
        <f>'[16]2011. 6월'!N37</f>
        <v>0.97199999999999998</v>
      </c>
      <c r="P24" s="7" t="s">
        <v>67</v>
      </c>
    </row>
    <row r="25" spans="1:16" ht="18.75" customHeight="1">
      <c r="A25" s="22"/>
      <c r="B25" s="1" t="s">
        <v>46</v>
      </c>
      <c r="C25" s="4">
        <f>'[16]2011. 6월'!B36</f>
        <v>76</v>
      </c>
      <c r="D25" s="5">
        <f>'[16]2011. 6월'!C36</f>
        <v>63.6</v>
      </c>
      <c r="E25" s="5">
        <f>'[16]2011. 6월'!D36</f>
        <v>52.5</v>
      </c>
      <c r="F25" s="5">
        <f>'[16]2011. 6월'!E36</f>
        <v>67</v>
      </c>
      <c r="G25" s="6">
        <f>'[16]2011. 6월'!F36</f>
        <v>15.12</v>
      </c>
      <c r="H25" s="6">
        <f>'[16]2011. 6월'!G36</f>
        <v>1.8240000000000001</v>
      </c>
      <c r="I25" s="4">
        <f>'[16]2011. 6월'!H36</f>
        <v>10000</v>
      </c>
      <c r="J25" s="4">
        <f>'[16]2011. 6월'!I36</f>
        <v>76</v>
      </c>
      <c r="K25" s="5">
        <f>'[16]2011. 6월'!J36</f>
        <v>1.5</v>
      </c>
      <c r="L25" s="5">
        <f>'[16]2011. 6월'!K36</f>
        <v>4.4000000000000004</v>
      </c>
      <c r="M25" s="5">
        <f>'[16]2011. 6월'!L36</f>
        <v>0.6</v>
      </c>
      <c r="N25" s="6">
        <f>'[16]2011. 6월'!M36</f>
        <v>5.5919999999999996</v>
      </c>
      <c r="O25" s="6">
        <f>'[16]2011. 6월'!N36</f>
        <v>0.66</v>
      </c>
      <c r="P25" s="7" t="s">
        <v>67</v>
      </c>
    </row>
    <row r="26" spans="1:16" ht="18.75" customHeight="1">
      <c r="A26" s="22" t="s">
        <v>53</v>
      </c>
      <c r="B26" s="1" t="s">
        <v>44</v>
      </c>
      <c r="C26" s="4">
        <f>'[16]2011. 7월'!B38</f>
        <v>72.5</v>
      </c>
      <c r="D26" s="5">
        <f>'[16]2011. 7월'!C38</f>
        <v>90.775000000000006</v>
      </c>
      <c r="E26" s="5">
        <f>'[16]2011. 7월'!D38</f>
        <v>75.650000000000006</v>
      </c>
      <c r="F26" s="5">
        <f>'[16]2011. 7월'!E38</f>
        <v>79.075000000000003</v>
      </c>
      <c r="G26" s="6">
        <f>'[16]2011. 7월'!F38</f>
        <v>25.454999999999998</v>
      </c>
      <c r="H26" s="6">
        <f>'[16]2011. 7월'!G38</f>
        <v>2.806</v>
      </c>
      <c r="I26" s="4">
        <f>'[16]2011. 7월'!H38</f>
        <v>10000</v>
      </c>
      <c r="J26" s="4">
        <f>'[16]2011. 7월'!I38</f>
        <v>72.5</v>
      </c>
      <c r="K26" s="5">
        <f>'[16]2011. 7월'!J38</f>
        <v>3.2250000000000005</v>
      </c>
      <c r="L26" s="5">
        <f>'[16]2011. 7월'!K38</f>
        <v>5.45</v>
      </c>
      <c r="M26" s="5">
        <f>'[16]2011. 7월'!L38</f>
        <v>3.55</v>
      </c>
      <c r="N26" s="6">
        <f>'[16]2011. 7월'!M38</f>
        <v>7.0259999999999998</v>
      </c>
      <c r="O26" s="6">
        <f>'[16]2011. 7월'!N38</f>
        <v>0.71700000000000008</v>
      </c>
      <c r="P26" s="7" t="s">
        <v>67</v>
      </c>
    </row>
    <row r="27" spans="1:16" ht="18.75" customHeight="1">
      <c r="A27" s="22"/>
      <c r="B27" s="1" t="s">
        <v>45</v>
      </c>
      <c r="C27" s="4">
        <f>'[16]2011. 7월'!B37</f>
        <v>82</v>
      </c>
      <c r="D27" s="5">
        <f>'[16]2011. 7월'!C37</f>
        <v>110.1</v>
      </c>
      <c r="E27" s="5">
        <f>'[16]2011. 7월'!D37</f>
        <v>92</v>
      </c>
      <c r="F27" s="5">
        <f>'[16]2011. 7월'!E37</f>
        <v>89</v>
      </c>
      <c r="G27" s="6">
        <f>'[16]2011. 7월'!F37</f>
        <v>28.2</v>
      </c>
      <c r="H27" s="6">
        <f>'[16]2011. 7월'!G37</f>
        <v>3.456</v>
      </c>
      <c r="I27" s="4">
        <f>'[16]2011. 7월'!H37</f>
        <v>10500</v>
      </c>
      <c r="J27" s="4">
        <f>'[16]2011. 7월'!I37</f>
        <v>82</v>
      </c>
      <c r="K27" s="5">
        <f>'[16]2011. 7월'!J37</f>
        <v>3.4</v>
      </c>
      <c r="L27" s="5">
        <f>'[16]2011. 7월'!K37</f>
        <v>5.7</v>
      </c>
      <c r="M27" s="5">
        <f>'[16]2011. 7월'!L37</f>
        <v>3.8</v>
      </c>
      <c r="N27" s="6">
        <f>'[16]2011. 7월'!M37</f>
        <v>7.5119999999999996</v>
      </c>
      <c r="O27" s="6">
        <f>'[16]2011. 7월'!N37</f>
        <v>0.81599999999999995</v>
      </c>
      <c r="P27" s="7" t="s">
        <v>67</v>
      </c>
    </row>
    <row r="28" spans="1:16" ht="18.75" customHeight="1">
      <c r="A28" s="22"/>
      <c r="B28" s="1" t="s">
        <v>46</v>
      </c>
      <c r="C28" s="4">
        <f>'[16]2011. 7월'!B36</f>
        <v>60</v>
      </c>
      <c r="D28" s="5">
        <f>'[16]2011. 7월'!C36</f>
        <v>79.2</v>
      </c>
      <c r="E28" s="5">
        <f>'[16]2011. 7월'!D36</f>
        <v>66.3</v>
      </c>
      <c r="F28" s="5">
        <f>'[16]2011. 7월'!E36</f>
        <v>64</v>
      </c>
      <c r="G28" s="6">
        <f>'[16]2011. 7월'!F36</f>
        <v>22.86</v>
      </c>
      <c r="H28" s="6">
        <f>'[16]2011. 7월'!G36</f>
        <v>2.3039999999999998</v>
      </c>
      <c r="I28" s="4">
        <f>'[16]2011. 7월'!H36</f>
        <v>10000</v>
      </c>
      <c r="J28" s="4">
        <f>'[16]2011. 7월'!I36</f>
        <v>60</v>
      </c>
      <c r="K28" s="5">
        <f>'[16]2011. 7월'!J36</f>
        <v>3.1</v>
      </c>
      <c r="L28" s="5">
        <f>'[16]2011. 7월'!K36</f>
        <v>5.2</v>
      </c>
      <c r="M28" s="5">
        <f>'[16]2011. 7월'!L36</f>
        <v>3.2</v>
      </c>
      <c r="N28" s="6">
        <f>'[16]2011. 7월'!M36</f>
        <v>6.5759999999999996</v>
      </c>
      <c r="O28" s="6">
        <f>'[16]2011. 7월'!N36</f>
        <v>0.6</v>
      </c>
      <c r="P28" s="7" t="s">
        <v>67</v>
      </c>
    </row>
    <row r="29" spans="1:16" ht="18.75" customHeight="1">
      <c r="A29" s="22" t="s">
        <v>54</v>
      </c>
      <c r="B29" s="1" t="s">
        <v>44</v>
      </c>
      <c r="C29" s="4">
        <f>'[16]2011. 8월'!B38</f>
        <v>69.8</v>
      </c>
      <c r="D29" s="5">
        <f>'[16]2011. 8월'!C38</f>
        <v>102.03999999999999</v>
      </c>
      <c r="E29" s="5">
        <f>'[16]2011. 8월'!D38</f>
        <v>84.28</v>
      </c>
      <c r="F29" s="5">
        <f>'[16]2011. 8월'!E38</f>
        <v>87.92</v>
      </c>
      <c r="G29" s="6">
        <f>'[16]2011. 8월'!F38</f>
        <v>29.927999999999997</v>
      </c>
      <c r="H29" s="6">
        <f>'[16]2011. 8월'!G38</f>
        <v>3.1248</v>
      </c>
      <c r="I29" s="4">
        <f>'[16]2011. 8월'!H38</f>
        <v>11000</v>
      </c>
      <c r="J29" s="4">
        <f>'[16]2011. 8월'!I38</f>
        <v>69.8</v>
      </c>
      <c r="K29" s="5">
        <f>'[16]2011. 8월'!J38</f>
        <v>3.1399999999999997</v>
      </c>
      <c r="L29" s="5">
        <f>'[16]2011. 8월'!K38</f>
        <v>5.46</v>
      </c>
      <c r="M29" s="5">
        <f>'[16]2011. 8월'!L38</f>
        <v>3.7600000000000002</v>
      </c>
      <c r="N29" s="6">
        <f>'[16]2011. 8월'!M38</f>
        <v>9.0432000000000006</v>
      </c>
      <c r="O29" s="6">
        <f>'[16]2011. 8월'!N38</f>
        <v>0.7367999999999999</v>
      </c>
      <c r="P29" s="7" t="str">
        <f>'[16]2011. 8월'!O38</f>
        <v>&lt;30</v>
      </c>
    </row>
    <row r="30" spans="1:16" ht="18.75" customHeight="1">
      <c r="A30" s="22"/>
      <c r="B30" s="1" t="s">
        <v>45</v>
      </c>
      <c r="C30" s="4">
        <f>'[16]2011. 8월'!B37</f>
        <v>76</v>
      </c>
      <c r="D30" s="5">
        <f>'[16]2011. 8월'!C37</f>
        <v>119.1</v>
      </c>
      <c r="E30" s="5">
        <f>'[16]2011. 8월'!D37</f>
        <v>98.8</v>
      </c>
      <c r="F30" s="5">
        <f>'[16]2011. 8월'!E37</f>
        <v>97</v>
      </c>
      <c r="G30" s="6">
        <f>'[16]2011. 8월'!F37</f>
        <v>35.04</v>
      </c>
      <c r="H30" s="6">
        <f>'[16]2011. 8월'!G37</f>
        <v>3.2160000000000002</v>
      </c>
      <c r="I30" s="4">
        <f>'[16]2011. 8월'!H37</f>
        <v>11000</v>
      </c>
      <c r="J30" s="4">
        <f>'[16]2011. 8월'!I37</f>
        <v>76</v>
      </c>
      <c r="K30" s="5">
        <f>'[16]2011. 8월'!J37</f>
        <v>3.4</v>
      </c>
      <c r="L30" s="5">
        <f>'[16]2011. 8월'!K37</f>
        <v>5.9</v>
      </c>
      <c r="M30" s="5">
        <f>'[16]2011. 8월'!L37</f>
        <v>4.2</v>
      </c>
      <c r="N30" s="6">
        <f>'[16]2011. 8월'!M37</f>
        <v>9.984</v>
      </c>
      <c r="O30" s="6">
        <f>'[16]2011. 8월'!N37</f>
        <v>0.75600000000000001</v>
      </c>
      <c r="P30" s="7" t="str">
        <f>'[16]2011. 8월'!O37</f>
        <v>&lt;30</v>
      </c>
    </row>
    <row r="31" spans="1:16" ht="18.75" customHeight="1">
      <c r="A31" s="22"/>
      <c r="B31" s="1" t="s">
        <v>46</v>
      </c>
      <c r="C31" s="4">
        <f>'[16]2011. 8월'!B36</f>
        <v>62</v>
      </c>
      <c r="D31" s="5">
        <f>'[16]2011. 8월'!C36</f>
        <v>85.4</v>
      </c>
      <c r="E31" s="5">
        <f>'[16]2011. 8월'!D36</f>
        <v>70.400000000000006</v>
      </c>
      <c r="F31" s="5">
        <f>'[16]2011. 8월'!E36</f>
        <v>81.3</v>
      </c>
      <c r="G31" s="6">
        <f>'[16]2011. 8월'!F36</f>
        <v>27.42</v>
      </c>
      <c r="H31" s="6">
        <f>'[16]2011. 8월'!G36</f>
        <v>3.048</v>
      </c>
      <c r="I31" s="4">
        <f>'[16]2011. 8월'!H36</f>
        <v>10000</v>
      </c>
      <c r="J31" s="4">
        <f>'[16]2011. 8월'!I36</f>
        <v>62</v>
      </c>
      <c r="K31" s="5">
        <f>'[16]2011. 8월'!J36</f>
        <v>2.9</v>
      </c>
      <c r="L31" s="5">
        <f>'[16]2011. 8월'!K36</f>
        <v>5.0999999999999996</v>
      </c>
      <c r="M31" s="5">
        <f>'[16]2011. 8월'!L36</f>
        <v>3.2</v>
      </c>
      <c r="N31" s="6">
        <f>'[16]2011. 8월'!M36</f>
        <v>7.7519999999999998</v>
      </c>
      <c r="O31" s="6">
        <f>'[16]2011. 8월'!N36</f>
        <v>0.72</v>
      </c>
      <c r="P31" s="7" t="str">
        <f>'[16]2011. 8월'!O36</f>
        <v>&lt;30</v>
      </c>
    </row>
    <row r="32" spans="1:16" ht="18.75" customHeight="1">
      <c r="A32" s="22" t="s">
        <v>55</v>
      </c>
      <c r="B32" s="1" t="s">
        <v>44</v>
      </c>
      <c r="C32" s="4">
        <f>'[16]2011. 9월'!B37</f>
        <v>74.5</v>
      </c>
      <c r="D32" s="5">
        <f>'[16]2011. 9월'!C37</f>
        <v>109.425</v>
      </c>
      <c r="E32" s="5">
        <f>'[16]2011. 9월'!D37</f>
        <v>91.5</v>
      </c>
      <c r="F32" s="5">
        <f>'[16]2011. 9월'!E37</f>
        <v>90.325000000000003</v>
      </c>
      <c r="G32" s="6">
        <f>'[16]2011. 9월'!F37</f>
        <v>28.280999999999999</v>
      </c>
      <c r="H32" s="6">
        <f>'[16]2011. 9월'!G37</f>
        <v>3.0059999999999998</v>
      </c>
      <c r="I32" s="4">
        <f>'[16]2011. 9월'!H37</f>
        <v>10000</v>
      </c>
      <c r="J32" s="4">
        <f>'[16]2011. 9월'!I37</f>
        <v>74.5</v>
      </c>
      <c r="K32" s="5">
        <f>'[16]2011. 9월'!J37</f>
        <v>2.625</v>
      </c>
      <c r="L32" s="5">
        <f>'[16]2011. 9월'!K37</f>
        <v>4.625</v>
      </c>
      <c r="M32" s="5">
        <f>'[16]2011. 9월'!L37</f>
        <v>2.875</v>
      </c>
      <c r="N32" s="6">
        <f>'[16]2011. 9월'!M37</f>
        <v>9.8760000000000012</v>
      </c>
      <c r="O32" s="6">
        <f>'[16]2011. 9월'!N37</f>
        <v>0.7589999999999999</v>
      </c>
      <c r="P32" s="7" t="str">
        <f>'[16]2011. 9월'!O37</f>
        <v>&lt;30</v>
      </c>
    </row>
    <row r="33" spans="1:16" ht="18.75" customHeight="1">
      <c r="A33" s="22"/>
      <c r="B33" s="1" t="s">
        <v>45</v>
      </c>
      <c r="C33" s="4">
        <f>'[16]2011. 9월'!B36</f>
        <v>78</v>
      </c>
      <c r="D33" s="5">
        <f>'[16]2011. 9월'!C36</f>
        <v>118.5</v>
      </c>
      <c r="E33" s="5">
        <f>'[16]2011. 9월'!D36</f>
        <v>99.8</v>
      </c>
      <c r="F33" s="5">
        <f>'[16]2011. 9월'!E36</f>
        <v>93.3</v>
      </c>
      <c r="G33" s="6">
        <f>'[16]2011. 9월'!F36</f>
        <v>30.54</v>
      </c>
      <c r="H33" s="6">
        <f>'[16]2011. 9월'!G36</f>
        <v>3.0720000000000001</v>
      </c>
      <c r="I33" s="4">
        <f>'[16]2011. 9월'!H36</f>
        <v>10000</v>
      </c>
      <c r="J33" s="4">
        <f>'[16]2011. 9월'!I36</f>
        <v>78</v>
      </c>
      <c r="K33" s="5">
        <f>'[16]2011. 9월'!J36</f>
        <v>3</v>
      </c>
      <c r="L33" s="5">
        <f>'[16]2011. 9월'!K36</f>
        <v>5.2</v>
      </c>
      <c r="M33" s="5">
        <f>'[16]2011. 9월'!L36</f>
        <v>3.3</v>
      </c>
      <c r="N33" s="6">
        <f>'[16]2011. 9월'!M36</f>
        <v>10.56</v>
      </c>
      <c r="O33" s="6">
        <f>'[16]2011. 9월'!N36</f>
        <v>0.81599999999999995</v>
      </c>
      <c r="P33" s="7" t="str">
        <f>'[16]2011. 9월'!O36</f>
        <v>&lt;30</v>
      </c>
    </row>
    <row r="34" spans="1:16" ht="18.75" customHeight="1">
      <c r="A34" s="22"/>
      <c r="B34" s="1" t="s">
        <v>46</v>
      </c>
      <c r="C34" s="4">
        <f>'[16]2011. 9월'!B35</f>
        <v>70</v>
      </c>
      <c r="D34" s="5">
        <f>'[16]2011. 9월'!C35</f>
        <v>95.1</v>
      </c>
      <c r="E34" s="5">
        <f>'[16]2011. 9월'!D35</f>
        <v>78.400000000000006</v>
      </c>
      <c r="F34" s="5">
        <f>'[16]2011. 9월'!E35</f>
        <v>88</v>
      </c>
      <c r="G34" s="6">
        <f>'[16]2011. 9월'!F35</f>
        <v>26.303999999999998</v>
      </c>
      <c r="H34" s="6">
        <f>'[16]2011. 9월'!G35</f>
        <v>2.88</v>
      </c>
      <c r="I34" s="4">
        <f>'[16]2011. 9월'!H35</f>
        <v>9500</v>
      </c>
      <c r="J34" s="4">
        <f>'[16]2011. 9월'!I35</f>
        <v>70</v>
      </c>
      <c r="K34" s="5">
        <f>'[16]2011. 9월'!J35</f>
        <v>2.2999999999999998</v>
      </c>
      <c r="L34" s="5">
        <f>'[16]2011. 9월'!K35</f>
        <v>4.0999999999999996</v>
      </c>
      <c r="M34" s="5">
        <f>'[16]2011. 9월'!L35</f>
        <v>2.4</v>
      </c>
      <c r="N34" s="6">
        <f>'[16]2011. 9월'!M35</f>
        <v>9.0960000000000001</v>
      </c>
      <c r="O34" s="6">
        <f>'[16]2011. 9월'!N35</f>
        <v>0.72</v>
      </c>
      <c r="P34" s="7" t="str">
        <f>'[16]2011. 9월'!O35</f>
        <v>&lt;30</v>
      </c>
    </row>
    <row r="35" spans="1:16" ht="18.75" customHeight="1">
      <c r="A35" s="22" t="s">
        <v>56</v>
      </c>
      <c r="B35" s="1" t="s">
        <v>44</v>
      </c>
      <c r="C35" s="4">
        <f>'[16]2011. 10월'!B38</f>
        <v>79.25</v>
      </c>
      <c r="D35" s="5">
        <f>'[16]2011. 10월'!C38</f>
        <v>106.35</v>
      </c>
      <c r="E35" s="5">
        <f>'[16]2011. 10월'!D38</f>
        <v>88.1</v>
      </c>
      <c r="F35" s="5">
        <f>'[16]2011. 10월'!E38</f>
        <v>93.974999999999994</v>
      </c>
      <c r="G35" s="6">
        <f>'[16]2011. 10월'!F38</f>
        <v>27.962999999999997</v>
      </c>
      <c r="H35" s="6">
        <f>'[16]2011. 10월'!G38</f>
        <v>3.23</v>
      </c>
      <c r="I35" s="4">
        <f>'[16]2011. 10월'!H38</f>
        <v>10000</v>
      </c>
      <c r="J35" s="4">
        <f>'[16]2011. 10월'!I38</f>
        <v>79.25</v>
      </c>
      <c r="K35" s="5">
        <f>'[16]2011. 10월'!J38</f>
        <v>2.2249999999999996</v>
      </c>
      <c r="L35" s="5">
        <f>'[16]2011. 10월'!K38</f>
        <v>3.9499999999999997</v>
      </c>
      <c r="M35" s="5">
        <f>'[16]2011. 10월'!L38</f>
        <v>3.3499999999999996</v>
      </c>
      <c r="N35" s="6">
        <f>'[16]2011. 10월'!M38</f>
        <v>8.8140000000000001</v>
      </c>
      <c r="O35" s="6">
        <f>'[16]2011. 10월'!N38</f>
        <v>0.79774999999999996</v>
      </c>
      <c r="P35" s="7" t="str">
        <f>'[16]2011. 10월'!O38</f>
        <v>&lt;30</v>
      </c>
    </row>
    <row r="36" spans="1:16" ht="18.75" customHeight="1">
      <c r="A36" s="22"/>
      <c r="B36" s="1" t="s">
        <v>45</v>
      </c>
      <c r="C36" s="4">
        <f>'[16]2011. 10월'!B37</f>
        <v>82</v>
      </c>
      <c r="D36" s="5">
        <f>'[16]2011. 10월'!C37</f>
        <v>118.8</v>
      </c>
      <c r="E36" s="5">
        <f>'[16]2011. 10월'!D37</f>
        <v>98</v>
      </c>
      <c r="F36" s="5">
        <f>'[16]2011. 10월'!E37</f>
        <v>100</v>
      </c>
      <c r="G36" s="6">
        <f>'[16]2011. 10월'!F37</f>
        <v>31.32</v>
      </c>
      <c r="H36" s="6">
        <f>'[16]2011. 10월'!G37</f>
        <v>3.6240000000000001</v>
      </c>
      <c r="I36" s="4">
        <f>'[16]2011. 10월'!H37</f>
        <v>12000</v>
      </c>
      <c r="J36" s="4">
        <f>'[16]2011. 10월'!I37</f>
        <v>82</v>
      </c>
      <c r="K36" s="5">
        <f>'[16]2011. 10월'!J37</f>
        <v>2.4</v>
      </c>
      <c r="L36" s="5">
        <f>'[16]2011. 10월'!K37</f>
        <v>4.2</v>
      </c>
      <c r="M36" s="5">
        <f>'[16]2011. 10월'!L37</f>
        <v>3.8</v>
      </c>
      <c r="N36" s="6">
        <f>'[16]2011. 10월'!M37</f>
        <v>9.4559999999999995</v>
      </c>
      <c r="O36" s="6">
        <f>'[16]2011. 10월'!N37</f>
        <v>0.89600000000000002</v>
      </c>
      <c r="P36" s="7" t="str">
        <f>'[16]2011. 10월'!O37</f>
        <v>&lt;30</v>
      </c>
    </row>
    <row r="37" spans="1:16" ht="18.75" customHeight="1">
      <c r="A37" s="22"/>
      <c r="B37" s="1" t="s">
        <v>46</v>
      </c>
      <c r="C37" s="4">
        <f>'[16]2011. 10월'!B36</f>
        <v>76</v>
      </c>
      <c r="D37" s="5">
        <f>'[16]2011. 10월'!C36</f>
        <v>98.1</v>
      </c>
      <c r="E37" s="5">
        <f>'[16]2011. 10월'!D36</f>
        <v>81.8</v>
      </c>
      <c r="F37" s="5">
        <f>'[16]2011. 10월'!E36</f>
        <v>88.5</v>
      </c>
      <c r="G37" s="6">
        <f>'[16]2011. 10월'!F36</f>
        <v>25.8</v>
      </c>
      <c r="H37" s="6">
        <f>'[16]2011. 10월'!G36</f>
        <v>2.88</v>
      </c>
      <c r="I37" s="4">
        <f>'[16]2011. 10월'!H36</f>
        <v>9000</v>
      </c>
      <c r="J37" s="4">
        <f>'[16]2011. 10월'!I36</f>
        <v>76</v>
      </c>
      <c r="K37" s="5">
        <f>'[16]2011. 10월'!J36</f>
        <v>2</v>
      </c>
      <c r="L37" s="5">
        <f>'[16]2011. 10월'!K36</f>
        <v>3.6</v>
      </c>
      <c r="M37" s="5">
        <f>'[16]2011. 10월'!L36</f>
        <v>2.8</v>
      </c>
      <c r="N37" s="6">
        <f>'[16]2011. 10월'!M36</f>
        <v>7.6319999999999997</v>
      </c>
      <c r="O37" s="6">
        <f>'[16]2011. 10월'!N36</f>
        <v>0.73899999999999999</v>
      </c>
      <c r="P37" s="7" t="str">
        <f>'[16]2011. 10월'!O36</f>
        <v>&lt;30</v>
      </c>
    </row>
    <row r="38" spans="1:16" ht="18.75" customHeight="1">
      <c r="A38" s="22" t="s">
        <v>57</v>
      </c>
      <c r="B38" s="1" t="s">
        <v>44</v>
      </c>
      <c r="C38" s="4">
        <f>'[16]2011. 11월'!B38</f>
        <v>72.400000000000006</v>
      </c>
      <c r="D38" s="5">
        <f>'[16]2011. 11월'!C38</f>
        <v>100.34</v>
      </c>
      <c r="E38" s="5">
        <f>'[16]2011. 11월'!D38</f>
        <v>83.359999999999985</v>
      </c>
      <c r="F38" s="5">
        <f>'[16]2011. 11월'!E38</f>
        <v>94.88</v>
      </c>
      <c r="G38" s="6">
        <f>'[16]2011. 11월'!F38</f>
        <v>29.772000000000002</v>
      </c>
      <c r="H38" s="6">
        <f>'[16]2011. 11월'!G38</f>
        <v>3.2976000000000001</v>
      </c>
      <c r="I38" s="4">
        <f>'[16]2011. 11월'!H38</f>
        <v>11000</v>
      </c>
      <c r="J38" s="4">
        <f>'[16]2011. 11월'!I38</f>
        <v>72.400000000000006</v>
      </c>
      <c r="K38" s="5">
        <f>'[16]2011. 11월'!J38</f>
        <v>2.54</v>
      </c>
      <c r="L38" s="5">
        <f>'[16]2011. 11월'!K38</f>
        <v>4.46</v>
      </c>
      <c r="M38" s="5">
        <f>'[16]2011. 11월'!L38</f>
        <v>3.78</v>
      </c>
      <c r="N38" s="6">
        <f>'[16]2011. 11월'!M38</f>
        <v>8.0351999999999997</v>
      </c>
      <c r="O38" s="6">
        <f>'[16]2011. 11월'!N38</f>
        <v>0.87360000000000004</v>
      </c>
      <c r="P38" s="7" t="str">
        <f>'[16]2011. 11월'!O38</f>
        <v>&lt;30</v>
      </c>
    </row>
    <row r="39" spans="1:16" ht="18.75" customHeight="1">
      <c r="A39" s="22"/>
      <c r="B39" s="1" t="s">
        <v>45</v>
      </c>
      <c r="C39" s="4">
        <f>'[16]2011. 11월'!B37</f>
        <v>75</v>
      </c>
      <c r="D39" s="5">
        <f>'[16]2011. 11월'!C37</f>
        <v>108.9</v>
      </c>
      <c r="E39" s="5">
        <f>'[16]2011. 11월'!D37</f>
        <v>90.6</v>
      </c>
      <c r="F39" s="5">
        <f>'[16]2011. 11월'!E37</f>
        <v>104.2</v>
      </c>
      <c r="G39" s="6">
        <f>'[16]2011. 11월'!F37</f>
        <v>33.9</v>
      </c>
      <c r="H39" s="6">
        <f>'[16]2011. 11월'!G37</f>
        <v>3.528</v>
      </c>
      <c r="I39" s="4">
        <f>'[16]2011. 11월'!H37</f>
        <v>11000</v>
      </c>
      <c r="J39" s="4">
        <f>'[16]2011. 11월'!I37</f>
        <v>75</v>
      </c>
      <c r="K39" s="5">
        <f>'[16]2011. 11월'!J37</f>
        <v>3</v>
      </c>
      <c r="L39" s="5">
        <f>'[16]2011. 11월'!K37</f>
        <v>5.3</v>
      </c>
      <c r="M39" s="5">
        <f>'[16]2011. 11월'!L37</f>
        <v>4.8</v>
      </c>
      <c r="N39" s="6">
        <f>'[16]2011. 11월'!M37</f>
        <v>8.6880000000000006</v>
      </c>
      <c r="O39" s="6">
        <f>'[16]2011. 11월'!N37</f>
        <v>0.9</v>
      </c>
      <c r="P39" s="7" t="str">
        <f>'[16]2011. 11월'!O37</f>
        <v>&lt;30</v>
      </c>
    </row>
    <row r="40" spans="1:16" ht="18.75" customHeight="1">
      <c r="A40" s="22"/>
      <c r="B40" s="1" t="s">
        <v>46</v>
      </c>
      <c r="C40" s="4">
        <f>'[16]2011. 11월'!B36</f>
        <v>70</v>
      </c>
      <c r="D40" s="5">
        <f>'[16]2011. 11월'!C36</f>
        <v>86.8</v>
      </c>
      <c r="E40" s="5">
        <f>'[16]2011. 11월'!D36</f>
        <v>72.400000000000006</v>
      </c>
      <c r="F40" s="5">
        <f>'[16]2011. 11월'!E36</f>
        <v>84.2</v>
      </c>
      <c r="G40" s="6">
        <f>'[16]2011. 11월'!F36</f>
        <v>27.52</v>
      </c>
      <c r="H40" s="6">
        <f>'[16]2011. 11월'!G36</f>
        <v>3.12</v>
      </c>
      <c r="I40" s="4">
        <f>'[16]2011. 11월'!H36</f>
        <v>10000</v>
      </c>
      <c r="J40" s="4">
        <f>'[16]2011. 11월'!I36</f>
        <v>70</v>
      </c>
      <c r="K40" s="5">
        <f>'[16]2011. 11월'!J36</f>
        <v>2.2999999999999998</v>
      </c>
      <c r="L40" s="5">
        <f>'[16]2011. 11월'!K36</f>
        <v>4</v>
      </c>
      <c r="M40" s="5">
        <f>'[16]2011. 11월'!L36</f>
        <v>3.2</v>
      </c>
      <c r="N40" s="6">
        <f>'[16]2011. 11월'!M36</f>
        <v>7.3440000000000003</v>
      </c>
      <c r="O40" s="6">
        <f>'[16]2011. 11월'!N36</f>
        <v>0.84</v>
      </c>
      <c r="P40" s="7" t="str">
        <f>'[16]2011. 11월'!O36</f>
        <v>&lt;30</v>
      </c>
    </row>
    <row r="41" spans="1:16" ht="18.75" customHeight="1">
      <c r="A41" s="22" t="s">
        <v>58</v>
      </c>
      <c r="B41" s="1" t="s">
        <v>44</v>
      </c>
      <c r="C41" s="4">
        <f>'[16]2011. 12월'!B38</f>
        <v>70.75</v>
      </c>
      <c r="D41" s="5">
        <f>'[16]2011. 12월'!C38</f>
        <v>106.85</v>
      </c>
      <c r="E41" s="5">
        <f>'[16]2011. 12월'!D38</f>
        <v>89.224999999999994</v>
      </c>
      <c r="F41" s="5">
        <f>'[16]2011. 12월'!E38</f>
        <v>103.175</v>
      </c>
      <c r="G41" s="6">
        <f>'[16]2011. 12월'!F38</f>
        <v>28.635000000000002</v>
      </c>
      <c r="H41" s="6">
        <f>'[16]2011. 12월'!G38</f>
        <v>3.0460000000000003</v>
      </c>
      <c r="I41" s="4">
        <f>'[16]2011. 12월'!H38</f>
        <v>10000</v>
      </c>
      <c r="J41" s="4">
        <f>'[16]2011. 12월'!I38</f>
        <v>70.75</v>
      </c>
      <c r="K41" s="5">
        <f>'[16]2011. 12월'!J38</f>
        <v>2.9499999999999997</v>
      </c>
      <c r="L41" s="5">
        <f>'[16]2011. 12월'!K38</f>
        <v>5.125</v>
      </c>
      <c r="M41" s="5">
        <f>'[16]2011. 12월'!L38</f>
        <v>3.6</v>
      </c>
      <c r="N41" s="6">
        <f>'[16]2011. 12월'!M38</f>
        <v>7.3620000000000001</v>
      </c>
      <c r="O41" s="6">
        <f>'[16]2011. 12월'!N38</f>
        <v>0.75800000000000001</v>
      </c>
      <c r="P41" s="7" t="str">
        <f>'[16]2011. 12월'!O38</f>
        <v>&lt;30</v>
      </c>
    </row>
    <row r="42" spans="1:16" ht="18.75" customHeight="1">
      <c r="A42" s="22"/>
      <c r="B42" s="1" t="s">
        <v>45</v>
      </c>
      <c r="C42" s="4">
        <f>'[16]2011. 12월'!B37</f>
        <v>78</v>
      </c>
      <c r="D42" s="5">
        <f>'[16]2011. 12월'!C37</f>
        <v>118.8</v>
      </c>
      <c r="E42" s="5">
        <f>'[16]2011. 12월'!D37</f>
        <v>98.2</v>
      </c>
      <c r="F42" s="5">
        <f>'[16]2011. 12월'!E37</f>
        <v>113</v>
      </c>
      <c r="G42" s="6">
        <f>'[16]2011. 12월'!F37</f>
        <v>30.48</v>
      </c>
      <c r="H42" s="6">
        <f>'[16]2011. 12월'!G37</f>
        <v>3.36</v>
      </c>
      <c r="I42" s="4">
        <f>'[16]2011. 12월'!H37</f>
        <v>10500</v>
      </c>
      <c r="J42" s="4">
        <f>'[16]2011. 12월'!I37</f>
        <v>78</v>
      </c>
      <c r="K42" s="5">
        <f>'[16]2011. 12월'!J37</f>
        <v>3.2</v>
      </c>
      <c r="L42" s="5">
        <f>'[16]2011. 12월'!K37</f>
        <v>5.6</v>
      </c>
      <c r="M42" s="5">
        <f>'[16]2011. 12월'!L37</f>
        <v>3.8</v>
      </c>
      <c r="N42" s="6">
        <f>'[16]2011. 12월'!M37</f>
        <v>7.7519999999999998</v>
      </c>
      <c r="O42" s="6">
        <f>'[16]2011. 12월'!N37</f>
        <v>0.81599999999999995</v>
      </c>
      <c r="P42" s="7" t="str">
        <f>'[16]2011. 12월'!O37</f>
        <v>&lt;30</v>
      </c>
    </row>
    <row r="43" spans="1:16" ht="18.75" customHeight="1" thickBot="1">
      <c r="A43" s="23"/>
      <c r="B43" s="8" t="s">
        <v>46</v>
      </c>
      <c r="C43" s="9">
        <f>'[16]2011. 12월'!B36</f>
        <v>65</v>
      </c>
      <c r="D43" s="10">
        <f>'[16]2011. 12월'!C36</f>
        <v>96.6</v>
      </c>
      <c r="E43" s="10">
        <f>'[16]2011. 12월'!D36</f>
        <v>82.7</v>
      </c>
      <c r="F43" s="10">
        <f>'[16]2011. 12월'!E36</f>
        <v>94.7</v>
      </c>
      <c r="G43" s="11">
        <f>'[16]2011. 12월'!F36</f>
        <v>27.48</v>
      </c>
      <c r="H43" s="11">
        <f>'[16]2011. 12월'!G36</f>
        <v>2.88</v>
      </c>
      <c r="I43" s="9">
        <f>'[16]2011. 12월'!H36</f>
        <v>10000</v>
      </c>
      <c r="J43" s="9">
        <f>'[16]2011. 12월'!I36</f>
        <v>65</v>
      </c>
      <c r="K43" s="10">
        <f>'[16]2011. 12월'!J36</f>
        <v>2.6</v>
      </c>
      <c r="L43" s="10">
        <f>'[16]2011. 12월'!K36</f>
        <v>4.5</v>
      </c>
      <c r="M43" s="10">
        <f>'[16]2011. 12월'!L36</f>
        <v>3.4</v>
      </c>
      <c r="N43" s="11">
        <f>'[16]2011. 12월'!M36</f>
        <v>7.056</v>
      </c>
      <c r="O43" s="11">
        <f>'[16]2011. 12월'!N36</f>
        <v>0.70399999999999996</v>
      </c>
      <c r="P43" s="12" t="str">
        <f>'[16]2011. 12월'!O36</f>
        <v>&lt;30</v>
      </c>
    </row>
  </sheetData>
  <mergeCells count="21">
    <mergeCell ref="A1:J1"/>
    <mergeCell ref="A2:D2"/>
    <mergeCell ref="A3:A4"/>
    <mergeCell ref="B3:B4"/>
    <mergeCell ref="C3:C4"/>
    <mergeCell ref="D3:I3"/>
    <mergeCell ref="J3:J4"/>
    <mergeCell ref="A38:A40"/>
    <mergeCell ref="A41:A43"/>
    <mergeCell ref="A20:A22"/>
    <mergeCell ref="A23:A25"/>
    <mergeCell ref="A26:A28"/>
    <mergeCell ref="A29:A31"/>
    <mergeCell ref="A32:A34"/>
    <mergeCell ref="A35:A37"/>
    <mergeCell ref="A14:A16"/>
    <mergeCell ref="A17:A19"/>
    <mergeCell ref="K3:P3"/>
    <mergeCell ref="A5:A7"/>
    <mergeCell ref="A8:A10"/>
    <mergeCell ref="A11:A13"/>
  </mergeCells>
  <phoneticPr fontId="2" type="noConversion"/>
  <pageMargins left="0.34" right="0.23622047244094491" top="0.74803149606299213" bottom="0.74803149606299213" header="0.31496062992125984" footer="0.31496062992125984"/>
  <pageSetup paperSize="9" scale="8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43"/>
  <sheetViews>
    <sheetView view="pageBreakPreview" topLeftCell="A9" zoomScaleNormal="100" workbookViewId="0">
      <selection activeCell="R27" sqref="R27"/>
    </sheetView>
  </sheetViews>
  <sheetFormatPr defaultRowHeight="16.5"/>
  <cols>
    <col min="1" max="16" width="6.625" customWidth="1"/>
  </cols>
  <sheetData>
    <row r="1" spans="1:16" ht="42" customHeight="1">
      <c r="A1" s="24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  <c r="M1" s="13"/>
      <c r="N1" s="13"/>
      <c r="O1" s="13"/>
      <c r="P1" s="13"/>
    </row>
    <row r="2" spans="1:16" ht="18.75" customHeight="1" thickBot="1">
      <c r="A2" s="30" t="s">
        <v>64</v>
      </c>
      <c r="B2" s="31"/>
      <c r="C2" s="31"/>
      <c r="D2" s="3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8.75" customHeight="1">
      <c r="A3" s="26" t="s">
        <v>0</v>
      </c>
      <c r="B3" s="20" t="s">
        <v>1</v>
      </c>
      <c r="C3" s="28" t="s">
        <v>2</v>
      </c>
      <c r="D3" s="20" t="s">
        <v>3</v>
      </c>
      <c r="E3" s="20"/>
      <c r="F3" s="20"/>
      <c r="G3" s="20"/>
      <c r="H3" s="20"/>
      <c r="I3" s="20"/>
      <c r="J3" s="28" t="s">
        <v>4</v>
      </c>
      <c r="K3" s="20" t="s">
        <v>5</v>
      </c>
      <c r="L3" s="20"/>
      <c r="M3" s="20"/>
      <c r="N3" s="20"/>
      <c r="O3" s="20"/>
      <c r="P3" s="21"/>
    </row>
    <row r="4" spans="1:16" ht="33.75">
      <c r="A4" s="22"/>
      <c r="B4" s="27"/>
      <c r="C4" s="27"/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29"/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3" t="s">
        <v>11</v>
      </c>
    </row>
    <row r="5" spans="1:16" ht="18.75" customHeight="1">
      <c r="A5" s="22" t="s">
        <v>12</v>
      </c>
      <c r="B5" s="1" t="s">
        <v>13</v>
      </c>
      <c r="C5" s="4">
        <f>[17]총괄!B19</f>
        <v>34.983333333333334</v>
      </c>
      <c r="D5" s="5">
        <f>[17]총괄!C19</f>
        <v>80.153333333333322</v>
      </c>
      <c r="E5" s="5">
        <f>[17]총괄!D19</f>
        <v>65.041666666666657</v>
      </c>
      <c r="F5" s="5">
        <f>[17]총괄!E19</f>
        <v>72.747500000000016</v>
      </c>
      <c r="G5" s="6">
        <f>[17]총괄!F19</f>
        <v>28.903233333333329</v>
      </c>
      <c r="H5" s="6">
        <f>[17]총괄!G19</f>
        <v>3.4015583333333335</v>
      </c>
      <c r="I5" s="4">
        <f>[17]총괄!H19</f>
        <v>25000</v>
      </c>
      <c r="J5" s="4">
        <f>[17]총괄!I19</f>
        <v>34.983333333333334</v>
      </c>
      <c r="K5" s="5">
        <f>[17]총괄!J19</f>
        <v>3.5999999999999996</v>
      </c>
      <c r="L5" s="5">
        <f>[17]총괄!K19</f>
        <v>6.0541666666666671</v>
      </c>
      <c r="M5" s="5">
        <f>[17]총괄!L19</f>
        <v>5.0808333333333335</v>
      </c>
      <c r="N5" s="6">
        <f>[17]총괄!M19</f>
        <v>8.0655716666666688</v>
      </c>
      <c r="O5" s="6">
        <f>[17]총괄!N19</f>
        <v>0.73419583333333349</v>
      </c>
      <c r="P5" s="7" t="s">
        <v>61</v>
      </c>
    </row>
    <row r="6" spans="1:16" ht="18.75" customHeight="1">
      <c r="A6" s="22"/>
      <c r="B6" s="1" t="s">
        <v>14</v>
      </c>
      <c r="C6" s="4">
        <f>[17]총괄!B18</f>
        <v>46.8</v>
      </c>
      <c r="D6" s="5">
        <f>[17]총괄!C18</f>
        <v>100.97999999999999</v>
      </c>
      <c r="E6" s="5">
        <f>[17]총괄!D18</f>
        <v>83.52000000000001</v>
      </c>
      <c r="F6" s="5">
        <f>[17]총괄!E18</f>
        <v>93.125</v>
      </c>
      <c r="G6" s="6">
        <f>[17]총괄!F18</f>
        <v>31.871999999999996</v>
      </c>
      <c r="H6" s="6">
        <f>[17]총괄!G18</f>
        <v>4.0199999999999996</v>
      </c>
      <c r="I6" s="4">
        <f>[17]총괄!H18</f>
        <v>28000</v>
      </c>
      <c r="J6" s="4">
        <f>[17]총괄!I18</f>
        <v>46.8</v>
      </c>
      <c r="K6" s="5">
        <f>[17]총괄!J18</f>
        <v>4.58</v>
      </c>
      <c r="L6" s="5">
        <f>[17]총괄!K18</f>
        <v>7.6000000000000014</v>
      </c>
      <c r="M6" s="5">
        <f>[17]총괄!L18</f>
        <v>8.9499999999999993</v>
      </c>
      <c r="N6" s="6">
        <f>[17]총괄!M18</f>
        <v>15.123000000000001</v>
      </c>
      <c r="O6" s="6">
        <f>[17]총괄!N18</f>
        <v>1.29</v>
      </c>
      <c r="P6" s="7" t="s">
        <v>61</v>
      </c>
    </row>
    <row r="7" spans="1:16" ht="18.75" customHeight="1">
      <c r="A7" s="22"/>
      <c r="B7" s="1" t="s">
        <v>15</v>
      </c>
      <c r="C7" s="4">
        <f>[17]총괄!B17</f>
        <v>12.75</v>
      </c>
      <c r="D7" s="5">
        <f>[17]총괄!C17</f>
        <v>32.075000000000003</v>
      </c>
      <c r="E7" s="5">
        <f>[17]총괄!D17</f>
        <v>19.925000000000001</v>
      </c>
      <c r="F7" s="5">
        <f>[17]총괄!E17</f>
        <v>30.75</v>
      </c>
      <c r="G7" s="6">
        <f>[17]총괄!F17</f>
        <v>23.664999999999999</v>
      </c>
      <c r="H7" s="6">
        <f>[17]총괄!G17</f>
        <v>2.4569999999999999</v>
      </c>
      <c r="I7" s="4">
        <f>[17]총괄!H17</f>
        <v>22000</v>
      </c>
      <c r="J7" s="4">
        <f>[17]총괄!I17</f>
        <v>12.75</v>
      </c>
      <c r="K7" s="5">
        <f>[17]총괄!J17</f>
        <v>2.2000000000000002</v>
      </c>
      <c r="L7" s="5">
        <f>[17]총괄!K17</f>
        <v>3.875</v>
      </c>
      <c r="M7" s="5">
        <f>[17]총괄!L17</f>
        <v>1.6999999999999997</v>
      </c>
      <c r="N7" s="6">
        <f>[17]총괄!M17</f>
        <v>4.5120000000000005</v>
      </c>
      <c r="O7" s="6">
        <f>[17]총괄!N17</f>
        <v>0.4365</v>
      </c>
      <c r="P7" s="7" t="s">
        <v>61</v>
      </c>
    </row>
    <row r="8" spans="1:16" ht="18.75" customHeight="1">
      <c r="A8" s="22" t="s">
        <v>16</v>
      </c>
      <c r="B8" s="1" t="s">
        <v>13</v>
      </c>
      <c r="C8" s="4">
        <f>'[17]2011. 1월'!B38</f>
        <v>12.75</v>
      </c>
      <c r="D8" s="5">
        <f>'[17]2011. 1월'!C38</f>
        <v>39.625</v>
      </c>
      <c r="E8" s="5">
        <f>'[17]2011. 1월'!D38</f>
        <v>19.925000000000001</v>
      </c>
      <c r="F8" s="5">
        <f>'[17]2011. 1월'!E38</f>
        <v>30.75</v>
      </c>
      <c r="G8" s="6">
        <f>'[17]2011. 1월'!F38</f>
        <v>28.08</v>
      </c>
      <c r="H8" s="6">
        <f>'[17]2011. 1월'!G38</f>
        <v>2.4569999999999999</v>
      </c>
      <c r="I8" s="4">
        <f>'[17]2011. 1월'!H38</f>
        <v>25000</v>
      </c>
      <c r="J8" s="4">
        <f>'[17]2011. 1월'!I38</f>
        <v>12.75</v>
      </c>
      <c r="K8" s="5">
        <f>'[17]2011. 1월'!J38</f>
        <v>2.7249999999999996</v>
      </c>
      <c r="L8" s="5">
        <f>'[17]2011. 1월'!K38</f>
        <v>4.0250000000000004</v>
      </c>
      <c r="M8" s="5">
        <f>'[17]2011. 1월'!L38</f>
        <v>6.5</v>
      </c>
      <c r="N8" s="6">
        <f>'[17]2011. 1월'!M38</f>
        <v>15.123000000000001</v>
      </c>
      <c r="O8" s="6">
        <f>'[17]2011. 1월'!N38</f>
        <v>1.0830000000000002</v>
      </c>
      <c r="P8" s="7" t="s">
        <v>61</v>
      </c>
    </row>
    <row r="9" spans="1:16" ht="18.75" customHeight="1">
      <c r="A9" s="22"/>
      <c r="B9" s="1" t="s">
        <v>14</v>
      </c>
      <c r="C9" s="4">
        <f>'[17]2011. 1월'!B37</f>
        <v>15</v>
      </c>
      <c r="D9" s="5">
        <f>'[17]2011. 1월'!C37</f>
        <v>43.7</v>
      </c>
      <c r="E9" s="5">
        <f>'[17]2011. 1월'!D37</f>
        <v>21.7</v>
      </c>
      <c r="F9" s="5">
        <f>'[17]2011. 1월'!E37</f>
        <v>35</v>
      </c>
      <c r="G9" s="6">
        <f>'[17]2011. 1월'!F37</f>
        <v>29.28</v>
      </c>
      <c r="H9" s="6">
        <f>'[17]2011. 1월'!G37</f>
        <v>3.96</v>
      </c>
      <c r="I9" s="4">
        <f>'[17]2011. 1월'!H37</f>
        <v>29000</v>
      </c>
      <c r="J9" s="4">
        <f>'[17]2011. 1월'!I37</f>
        <v>15</v>
      </c>
      <c r="K9" s="5">
        <f>'[17]2011. 1월'!J37</f>
        <v>3.8</v>
      </c>
      <c r="L9" s="5">
        <f>'[17]2011. 1월'!K37</f>
        <v>5.6</v>
      </c>
      <c r="M9" s="5">
        <f>'[17]2011. 1월'!L37</f>
        <v>8.6</v>
      </c>
      <c r="N9" s="6">
        <f>'[17]2011. 1월'!M37</f>
        <v>17.376000000000001</v>
      </c>
      <c r="O9" s="6">
        <f>'[17]2011. 1월'!N37</f>
        <v>1.1040000000000001</v>
      </c>
      <c r="P9" s="7" t="s">
        <v>61</v>
      </c>
    </row>
    <row r="10" spans="1:16" ht="18.75" customHeight="1">
      <c r="A10" s="22"/>
      <c r="B10" s="1" t="s">
        <v>15</v>
      </c>
      <c r="C10" s="4">
        <f>'[17]2011. 1월'!B36</f>
        <v>11</v>
      </c>
      <c r="D10" s="5">
        <f>'[17]2011. 1월'!C36</f>
        <v>37.9</v>
      </c>
      <c r="E10" s="5">
        <f>'[17]2011. 1월'!D36</f>
        <v>17.3</v>
      </c>
      <c r="F10" s="5">
        <f>'[17]2011. 1월'!E36</f>
        <v>25</v>
      </c>
      <c r="G10" s="6">
        <f>'[17]2011. 1월'!F36</f>
        <v>27.24</v>
      </c>
      <c r="H10" s="6">
        <f>'[17]2011. 1월'!G36</f>
        <v>1.716</v>
      </c>
      <c r="I10" s="4">
        <f>'[17]2011. 1월'!H36</f>
        <v>21500</v>
      </c>
      <c r="J10" s="4">
        <f>'[17]2011. 1월'!I36</f>
        <v>11</v>
      </c>
      <c r="K10" s="5">
        <f>'[17]2011. 1월'!J36</f>
        <v>1.5</v>
      </c>
      <c r="L10" s="5">
        <f>'[17]2011. 1월'!K36</f>
        <v>2.8</v>
      </c>
      <c r="M10" s="5">
        <f>'[17]2011. 1월'!L36</f>
        <v>4.2</v>
      </c>
      <c r="N10" s="6">
        <f>'[17]2011. 1월'!M36</f>
        <v>13.02</v>
      </c>
      <c r="O10" s="6">
        <f>'[17]2011. 1월'!N36</f>
        <v>1.056</v>
      </c>
      <c r="P10" s="7" t="s">
        <v>61</v>
      </c>
    </row>
    <row r="11" spans="1:16" ht="18.75" customHeight="1">
      <c r="A11" s="22" t="s">
        <v>17</v>
      </c>
      <c r="B11" s="1" t="s">
        <v>13</v>
      </c>
      <c r="C11" s="4">
        <f>'[17]2011. 2월'!B38</f>
        <v>21.5</v>
      </c>
      <c r="D11" s="5">
        <f>'[17]2011. 2월'!C38</f>
        <v>32.075000000000003</v>
      </c>
      <c r="E11" s="5">
        <f>'[17]2011. 2월'!D38</f>
        <v>24.274999999999999</v>
      </c>
      <c r="F11" s="5">
        <f>'[17]2011. 2월'!E38</f>
        <v>44.25</v>
      </c>
      <c r="G11" s="6">
        <f>'[17]2011. 2월'!F38</f>
        <v>30.6</v>
      </c>
      <c r="H11" s="6">
        <f>'[17]2011. 2월'!G38</f>
        <v>4.0199999999999996</v>
      </c>
      <c r="I11" s="4">
        <f>'[17]2011. 2월'!H38</f>
        <v>22000</v>
      </c>
      <c r="J11" s="4">
        <f>'[17]2011. 2월'!I38</f>
        <v>21.5</v>
      </c>
      <c r="K11" s="5">
        <f>'[17]2011. 2월'!J38</f>
        <v>4.2249999999999996</v>
      </c>
      <c r="L11" s="5">
        <f>'[17]2011. 2월'!K38</f>
        <v>6.625</v>
      </c>
      <c r="M11" s="5">
        <f>'[17]2011. 2월'!L38</f>
        <v>8.9499999999999993</v>
      </c>
      <c r="N11" s="6">
        <f>'[17]2011. 2월'!M38</f>
        <v>10.368</v>
      </c>
      <c r="O11" s="6">
        <f>'[17]2011. 2월'!N38</f>
        <v>1.29</v>
      </c>
      <c r="P11" s="7" t="s">
        <v>61</v>
      </c>
    </row>
    <row r="12" spans="1:16" ht="18.75" customHeight="1">
      <c r="A12" s="22"/>
      <c r="B12" s="1" t="s">
        <v>14</v>
      </c>
      <c r="C12" s="4">
        <f>'[17]2011. 2월'!B37</f>
        <v>28</v>
      </c>
      <c r="D12" s="5">
        <f>'[17]2011. 2월'!C37</f>
        <v>35.799999999999997</v>
      </c>
      <c r="E12" s="5">
        <f>'[17]2011. 2월'!D37</f>
        <v>27.5</v>
      </c>
      <c r="F12" s="5">
        <f>'[17]2011. 2월'!E37</f>
        <v>54</v>
      </c>
      <c r="G12" s="6">
        <f>'[17]2011. 2월'!F37</f>
        <v>31.76</v>
      </c>
      <c r="H12" s="6">
        <f>'[17]2011. 2월'!G37</f>
        <v>4.5359999999999996</v>
      </c>
      <c r="I12" s="4">
        <f>'[17]2011. 2월'!H37</f>
        <v>24000</v>
      </c>
      <c r="J12" s="4">
        <f>'[17]2011. 2월'!I37</f>
        <v>28</v>
      </c>
      <c r="K12" s="5">
        <f>'[17]2011. 2월'!J37</f>
        <v>5.6</v>
      </c>
      <c r="L12" s="5">
        <f>'[17]2011. 2월'!K37</f>
        <v>9.6</v>
      </c>
      <c r="M12" s="5">
        <f>'[17]2011. 2월'!L37</f>
        <v>9.8000000000000007</v>
      </c>
      <c r="N12" s="6">
        <f>'[17]2011. 2월'!M37</f>
        <v>11.904</v>
      </c>
      <c r="O12" s="6">
        <f>'[17]2011. 2월'!N37</f>
        <v>1.8240000000000001</v>
      </c>
      <c r="P12" s="7" t="s">
        <v>61</v>
      </c>
    </row>
    <row r="13" spans="1:16" ht="18.75" customHeight="1">
      <c r="A13" s="22"/>
      <c r="B13" s="1" t="s">
        <v>15</v>
      </c>
      <c r="C13" s="4">
        <f>'[17]2011. 2월'!B36</f>
        <v>14</v>
      </c>
      <c r="D13" s="5">
        <f>'[17]2011. 2월'!C36</f>
        <v>26.6</v>
      </c>
      <c r="E13" s="5">
        <f>'[17]2011. 2월'!D36</f>
        <v>21.7</v>
      </c>
      <c r="F13" s="5">
        <f>'[17]2011. 2월'!E36</f>
        <v>31</v>
      </c>
      <c r="G13" s="6">
        <f>'[17]2011. 2월'!F36</f>
        <v>29.2</v>
      </c>
      <c r="H13" s="6">
        <f>'[17]2011. 2월'!G36</f>
        <v>3.6720000000000002</v>
      </c>
      <c r="I13" s="4">
        <f>'[17]2011. 2월'!H36</f>
        <v>21000</v>
      </c>
      <c r="J13" s="4">
        <f>'[17]2011. 2월'!I36</f>
        <v>14</v>
      </c>
      <c r="K13" s="5">
        <f>'[17]2011. 2월'!J36</f>
        <v>3.6</v>
      </c>
      <c r="L13" s="5">
        <f>'[17]2011. 2월'!K36</f>
        <v>5.3</v>
      </c>
      <c r="M13" s="5">
        <f>'[17]2011. 2월'!L36</f>
        <v>8.1999999999999993</v>
      </c>
      <c r="N13" s="6">
        <f>'[17]2011. 2월'!M36</f>
        <v>9.1440000000000001</v>
      </c>
      <c r="O13" s="6">
        <f>'[17]2011. 2월'!N36</f>
        <v>1.008</v>
      </c>
      <c r="P13" s="7" t="s">
        <v>61</v>
      </c>
    </row>
    <row r="14" spans="1:16" ht="18.75" customHeight="1">
      <c r="A14" s="22" t="s">
        <v>18</v>
      </c>
      <c r="B14" s="1" t="s">
        <v>13</v>
      </c>
      <c r="C14" s="4">
        <f>'[17]2011. 3월'!B38</f>
        <v>27.8</v>
      </c>
      <c r="D14" s="5">
        <f>'[17]2011. 3월'!C38</f>
        <v>50.18</v>
      </c>
      <c r="E14" s="5">
        <f>'[17]2011. 3월'!D38</f>
        <v>42.239999999999995</v>
      </c>
      <c r="F14" s="5">
        <f>'[17]2011. 3월'!E38</f>
        <v>49.339999999999996</v>
      </c>
      <c r="G14" s="6">
        <f>'[17]2011. 3월'!F38</f>
        <v>27.895799999999998</v>
      </c>
      <c r="H14" s="6">
        <f>'[17]2011. 3월'!G38</f>
        <v>3.8879999999999995</v>
      </c>
      <c r="I14" s="4">
        <f>'[17]2011. 3월'!H38</f>
        <v>24000</v>
      </c>
      <c r="J14" s="4">
        <f>'[17]2011. 3월'!I38</f>
        <v>27.8</v>
      </c>
      <c r="K14" s="5">
        <f>'[17]2011. 3월'!J38</f>
        <v>4.58</v>
      </c>
      <c r="L14" s="5">
        <f>'[17]2011. 3월'!K38</f>
        <v>7.6000000000000014</v>
      </c>
      <c r="M14" s="5">
        <f>'[17]2011. 3월'!L38</f>
        <v>5.7200000000000006</v>
      </c>
      <c r="N14" s="6">
        <f>'[17]2011. 3월'!M38</f>
        <v>9.3648000000000007</v>
      </c>
      <c r="O14" s="6">
        <f>'[17]2011. 3월'!N38</f>
        <v>1.2655999999999998</v>
      </c>
      <c r="P14" s="7" t="s">
        <v>61</v>
      </c>
    </row>
    <row r="15" spans="1:16" ht="18.75" customHeight="1">
      <c r="A15" s="22"/>
      <c r="B15" s="1" t="s">
        <v>14</v>
      </c>
      <c r="C15" s="4">
        <f>'[17]2011. 3월'!B37</f>
        <v>44</v>
      </c>
      <c r="D15" s="5">
        <f>'[17]2011. 3월'!C37</f>
        <v>67.400000000000006</v>
      </c>
      <c r="E15" s="5">
        <f>'[17]2011. 3월'!D37</f>
        <v>56.7</v>
      </c>
      <c r="F15" s="5">
        <f>'[17]2011. 3월'!E37</f>
        <v>69</v>
      </c>
      <c r="G15" s="6">
        <f>'[17]2011. 3월'!F37</f>
        <v>35.92</v>
      </c>
      <c r="H15" s="6">
        <f>'[17]2011. 3월'!G37</f>
        <v>4.6319999999999997</v>
      </c>
      <c r="I15" s="4">
        <f>'[17]2011. 3월'!H37</f>
        <v>26000</v>
      </c>
      <c r="J15" s="4">
        <f>'[17]2011. 3월'!I37</f>
        <v>44</v>
      </c>
      <c r="K15" s="5">
        <f>'[17]2011. 3월'!J37</f>
        <v>5.3</v>
      </c>
      <c r="L15" s="5">
        <f>'[17]2011. 3월'!K37</f>
        <v>8.9</v>
      </c>
      <c r="M15" s="5">
        <f>'[17]2011. 3월'!L37</f>
        <v>8.4</v>
      </c>
      <c r="N15" s="6">
        <f>'[17]2011. 3월'!M37</f>
        <v>10.656000000000001</v>
      </c>
      <c r="O15" s="6">
        <f>'[17]2011. 3월'!N37</f>
        <v>1.548</v>
      </c>
      <c r="P15" s="7" t="s">
        <v>61</v>
      </c>
    </row>
    <row r="16" spans="1:16" ht="18.75" customHeight="1">
      <c r="A16" s="22"/>
      <c r="B16" s="1" t="s">
        <v>15</v>
      </c>
      <c r="C16" s="4">
        <f>'[17]2011. 3월'!B36</f>
        <v>15</v>
      </c>
      <c r="D16" s="5">
        <f>'[17]2011. 3월'!C36</f>
        <v>39.700000000000003</v>
      </c>
      <c r="E16" s="5">
        <f>'[17]2011. 3월'!D36</f>
        <v>32.5</v>
      </c>
      <c r="F16" s="5">
        <f>'[17]2011. 3월'!E36</f>
        <v>40.700000000000003</v>
      </c>
      <c r="G16" s="6">
        <f>'[17]2011. 3월'!F36</f>
        <v>19.539000000000001</v>
      </c>
      <c r="H16" s="6">
        <f>'[17]2011. 3월'!G36</f>
        <v>3.0720000000000001</v>
      </c>
      <c r="I16" s="4">
        <f>'[17]2011. 3월'!H36</f>
        <v>21000</v>
      </c>
      <c r="J16" s="4">
        <f>'[17]2011. 3월'!I36</f>
        <v>15</v>
      </c>
      <c r="K16" s="5">
        <f>'[17]2011. 3월'!J36</f>
        <v>4</v>
      </c>
      <c r="L16" s="5">
        <f>'[17]2011. 3월'!K36</f>
        <v>6.7</v>
      </c>
      <c r="M16" s="5">
        <f>'[17]2011. 3월'!L36</f>
        <v>2</v>
      </c>
      <c r="N16" s="6">
        <f>'[17]2011. 3월'!M36</f>
        <v>8.7119999999999997</v>
      </c>
      <c r="O16" s="6">
        <f>'[17]2011. 3월'!N36</f>
        <v>0.97599999999999998</v>
      </c>
      <c r="P16" s="7" t="s">
        <v>61</v>
      </c>
    </row>
    <row r="17" spans="1:16" ht="18.75" customHeight="1">
      <c r="A17" s="22" t="s">
        <v>19</v>
      </c>
      <c r="B17" s="1" t="s">
        <v>13</v>
      </c>
      <c r="C17" s="4">
        <f>'[17]2011. 4월'!B38</f>
        <v>37</v>
      </c>
      <c r="D17" s="5">
        <f>'[17]2011. 4월'!C38</f>
        <v>75.375</v>
      </c>
      <c r="E17" s="5">
        <f>'[17]2011. 4월'!D38</f>
        <v>62.15</v>
      </c>
      <c r="F17" s="5">
        <f>'[17]2011. 4월'!E38</f>
        <v>70.625</v>
      </c>
      <c r="G17" s="6">
        <f>'[17]2011. 4월'!F38</f>
        <v>24.765000000000001</v>
      </c>
      <c r="H17" s="6">
        <f>'[17]2011. 4월'!G38</f>
        <v>3.306</v>
      </c>
      <c r="I17" s="4">
        <f>'[17]2011. 4월'!H38</f>
        <v>27000</v>
      </c>
      <c r="J17" s="4">
        <f>'[17]2011. 4월'!I38</f>
        <v>37</v>
      </c>
      <c r="K17" s="5">
        <f>'[17]2011. 4월'!J38</f>
        <v>2.6</v>
      </c>
      <c r="L17" s="5">
        <f>'[17]2011. 4월'!K38</f>
        <v>4.5750000000000002</v>
      </c>
      <c r="M17" s="5">
        <f>'[17]2011. 4월'!L38</f>
        <v>2.7</v>
      </c>
      <c r="N17" s="6">
        <f>'[17]2011. 4월'!M38</f>
        <v>4.9239999999999995</v>
      </c>
      <c r="O17" s="6">
        <f>'[17]2011. 4월'!N38</f>
        <v>0.53325</v>
      </c>
      <c r="P17" s="7" t="s">
        <v>61</v>
      </c>
    </row>
    <row r="18" spans="1:16" ht="18.75" customHeight="1">
      <c r="A18" s="22"/>
      <c r="B18" s="1" t="s">
        <v>14</v>
      </c>
      <c r="C18" s="4">
        <f>'[17]2011. 4월'!B37</f>
        <v>38</v>
      </c>
      <c r="D18" s="5">
        <f>'[17]2011. 4월'!C37</f>
        <v>77.400000000000006</v>
      </c>
      <c r="E18" s="5">
        <f>'[17]2011. 4월'!D37</f>
        <v>63.5</v>
      </c>
      <c r="F18" s="5">
        <f>'[17]2011. 4월'!E37</f>
        <v>78</v>
      </c>
      <c r="G18" s="6">
        <f>'[17]2011. 4월'!F37</f>
        <v>26.52</v>
      </c>
      <c r="H18" s="6">
        <f>'[17]2011. 4월'!G37</f>
        <v>3.6720000000000002</v>
      </c>
      <c r="I18" s="4">
        <f>'[17]2011. 4월'!H37</f>
        <v>29500</v>
      </c>
      <c r="J18" s="4">
        <f>'[17]2011. 4월'!I37</f>
        <v>38</v>
      </c>
      <c r="K18" s="5">
        <f>'[17]2011. 4월'!J37</f>
        <v>3</v>
      </c>
      <c r="L18" s="5">
        <f>'[17]2011. 4월'!K37</f>
        <v>5.4</v>
      </c>
      <c r="M18" s="5">
        <f>'[17]2011. 4월'!L37</f>
        <v>3.2</v>
      </c>
      <c r="N18" s="6">
        <f>'[17]2011. 4월'!M37</f>
        <v>6.4560000000000004</v>
      </c>
      <c r="O18" s="6">
        <f>'[17]2011. 4월'!N37</f>
        <v>0.72799999999999998</v>
      </c>
      <c r="P18" s="7" t="s">
        <v>61</v>
      </c>
    </row>
    <row r="19" spans="1:16" ht="18.75" customHeight="1">
      <c r="A19" s="22"/>
      <c r="B19" s="1" t="s">
        <v>15</v>
      </c>
      <c r="C19" s="4">
        <f>'[17]2011. 4월'!B36</f>
        <v>35</v>
      </c>
      <c r="D19" s="5">
        <f>'[17]2011. 4월'!C36</f>
        <v>73.7</v>
      </c>
      <c r="E19" s="5">
        <f>'[17]2011. 4월'!D36</f>
        <v>60.8</v>
      </c>
      <c r="F19" s="5">
        <f>'[17]2011. 4월'!E36</f>
        <v>61.5</v>
      </c>
      <c r="G19" s="6">
        <f>'[17]2011. 4월'!F36</f>
        <v>22.62</v>
      </c>
      <c r="H19" s="6">
        <f>'[17]2011. 4월'!G36</f>
        <v>3.048</v>
      </c>
      <c r="I19" s="4">
        <f>'[17]2011. 4월'!H36</f>
        <v>26000</v>
      </c>
      <c r="J19" s="4">
        <f>'[17]2011. 4월'!I36</f>
        <v>35</v>
      </c>
      <c r="K19" s="5">
        <f>'[17]2011. 4월'!J36</f>
        <v>2.1</v>
      </c>
      <c r="L19" s="5">
        <f>'[17]2011. 4월'!K36</f>
        <v>3.8</v>
      </c>
      <c r="M19" s="5">
        <f>'[17]2011. 4월'!L36</f>
        <v>2.2999999999999998</v>
      </c>
      <c r="N19" s="6">
        <f>'[17]2011. 4월'!M36</f>
        <v>4.2</v>
      </c>
      <c r="O19" s="6">
        <f>'[17]2011. 4월'!N36</f>
        <v>0.312</v>
      </c>
      <c r="P19" s="7" t="s">
        <v>61</v>
      </c>
    </row>
    <row r="20" spans="1:16" ht="18.75" customHeight="1">
      <c r="A20" s="22" t="s">
        <v>20</v>
      </c>
      <c r="B20" s="1" t="s">
        <v>13</v>
      </c>
      <c r="C20" s="4">
        <f>'[17]2011. 5월'!B38</f>
        <v>38.5</v>
      </c>
      <c r="D20" s="5">
        <f>'[17]2011. 5월'!C38</f>
        <v>100.80000000000001</v>
      </c>
      <c r="E20" s="5">
        <f>'[17]2011. 5월'!D38</f>
        <v>81.125</v>
      </c>
      <c r="F20" s="5">
        <f>'[17]2011. 5월'!E38</f>
        <v>85.075000000000003</v>
      </c>
      <c r="G20" s="6">
        <f>'[17]2011. 5월'!F38</f>
        <v>28.884999999999998</v>
      </c>
      <c r="H20" s="6">
        <f>'[17]2011. 5월'!G38</f>
        <v>3.8045000000000004</v>
      </c>
      <c r="I20" s="4">
        <f>'[17]2011. 5월'!H38</f>
        <v>26000</v>
      </c>
      <c r="J20" s="4">
        <f>'[17]2011. 5월'!I38</f>
        <v>38.5</v>
      </c>
      <c r="K20" s="5">
        <f>'[17]2011. 5월'!J38</f>
        <v>2.2000000000000002</v>
      </c>
      <c r="L20" s="5">
        <f>'[17]2011. 5월'!K38</f>
        <v>3.875</v>
      </c>
      <c r="M20" s="5">
        <f>'[17]2011. 5월'!L38</f>
        <v>1.6999999999999997</v>
      </c>
      <c r="N20" s="6">
        <f>'[17]2011. 5월'!M38</f>
        <v>4.5120000000000005</v>
      </c>
      <c r="O20" s="6">
        <f>'[17]2011. 5월'!N38</f>
        <v>0.4365</v>
      </c>
      <c r="P20" s="7" t="s">
        <v>61</v>
      </c>
    </row>
    <row r="21" spans="1:16" ht="18.75" customHeight="1">
      <c r="A21" s="22"/>
      <c r="B21" s="1" t="s">
        <v>14</v>
      </c>
      <c r="C21" s="4">
        <f>'[17]2011. 5월'!B37</f>
        <v>40</v>
      </c>
      <c r="D21" s="5">
        <f>'[17]2011. 5월'!C37</f>
        <v>112.8</v>
      </c>
      <c r="E21" s="5">
        <f>'[17]2011. 5월'!D37</f>
        <v>92</v>
      </c>
      <c r="F21" s="5">
        <f>'[17]2011. 5월'!E37</f>
        <v>87.5</v>
      </c>
      <c r="G21" s="6">
        <f>'[17]2011. 5월'!F37</f>
        <v>31.6</v>
      </c>
      <c r="H21" s="6">
        <f>'[17]2011. 5월'!G37</f>
        <v>4.1760000000000002</v>
      </c>
      <c r="I21" s="4">
        <f>'[17]2011. 5월'!H37</f>
        <v>27000</v>
      </c>
      <c r="J21" s="4">
        <f>'[17]2011. 5월'!I37</f>
        <v>40</v>
      </c>
      <c r="K21" s="5">
        <f>'[17]2011. 5월'!J37</f>
        <v>2.4</v>
      </c>
      <c r="L21" s="5">
        <f>'[17]2011. 5월'!K37</f>
        <v>4.4000000000000004</v>
      </c>
      <c r="M21" s="5">
        <f>'[17]2011. 5월'!L37</f>
        <v>2.8</v>
      </c>
      <c r="N21" s="6">
        <f>'[17]2011. 5월'!M37</f>
        <v>4.68</v>
      </c>
      <c r="O21" s="6">
        <f>'[17]2011. 5월'!N37</f>
        <v>0.496</v>
      </c>
      <c r="P21" s="7" t="s">
        <v>61</v>
      </c>
    </row>
    <row r="22" spans="1:16" ht="18.75" customHeight="1">
      <c r="A22" s="22"/>
      <c r="B22" s="1" t="s">
        <v>15</v>
      </c>
      <c r="C22" s="4">
        <f>'[17]2011. 5월'!B36</f>
        <v>36</v>
      </c>
      <c r="D22" s="5">
        <f>'[17]2011. 5월'!C36</f>
        <v>89.1</v>
      </c>
      <c r="E22" s="5">
        <f>'[17]2011. 5월'!D36</f>
        <v>73.099999999999994</v>
      </c>
      <c r="F22" s="5">
        <f>'[17]2011. 5월'!E36</f>
        <v>81.099999999999994</v>
      </c>
      <c r="G22" s="6">
        <f>'[17]2011. 5월'!F36</f>
        <v>25.38</v>
      </c>
      <c r="H22" s="6">
        <f>'[17]2011. 5월'!G36</f>
        <v>3.456</v>
      </c>
      <c r="I22" s="4">
        <f>'[17]2011. 5월'!H36</f>
        <v>24000</v>
      </c>
      <c r="J22" s="4">
        <f>'[17]2011. 5월'!I36</f>
        <v>36</v>
      </c>
      <c r="K22" s="5">
        <f>'[17]2011. 5월'!J36</f>
        <v>1.9</v>
      </c>
      <c r="L22" s="5">
        <f>'[17]2011. 5월'!K36</f>
        <v>3</v>
      </c>
      <c r="M22" s="5">
        <f>'[17]2011. 5월'!L36</f>
        <v>0.6</v>
      </c>
      <c r="N22" s="6">
        <f>'[17]2011. 5월'!M36</f>
        <v>4.2240000000000002</v>
      </c>
      <c r="O22" s="6">
        <f>'[17]2011. 5월'!N36</f>
        <v>0.32800000000000001</v>
      </c>
      <c r="P22" s="7" t="s">
        <v>61</v>
      </c>
    </row>
    <row r="23" spans="1:16" ht="18.75" customHeight="1">
      <c r="A23" s="22" t="s">
        <v>21</v>
      </c>
      <c r="B23" s="1" t="s">
        <v>13</v>
      </c>
      <c r="C23" s="4">
        <f>'[17]2011. 6월'!B38</f>
        <v>38</v>
      </c>
      <c r="D23" s="5">
        <f>'[17]2011. 6월'!C38</f>
        <v>96.1</v>
      </c>
      <c r="E23" s="5">
        <f>'[17]2011. 6월'!D38</f>
        <v>79.039999999999992</v>
      </c>
      <c r="F23" s="5">
        <f>'[17]2011. 6월'!E38</f>
        <v>80.28</v>
      </c>
      <c r="G23" s="6">
        <f>'[17]2011. 6월'!F38</f>
        <v>31.871999999999996</v>
      </c>
      <c r="H23" s="6">
        <f>'[17]2011. 6월'!G38</f>
        <v>3.3024</v>
      </c>
      <c r="I23" s="4">
        <f>'[17]2011. 6월'!H38</f>
        <v>28000</v>
      </c>
      <c r="J23" s="4">
        <f>'[17]2011. 6월'!I38</f>
        <v>38</v>
      </c>
      <c r="K23" s="5">
        <f>'[17]2011. 6월'!J38</f>
        <v>4.16</v>
      </c>
      <c r="L23" s="5">
        <f>'[17]2011. 6월'!K38</f>
        <v>6.9799999999999995</v>
      </c>
      <c r="M23" s="5">
        <f>'[17]2011. 6월'!L38</f>
        <v>5.5200000000000005</v>
      </c>
      <c r="N23" s="6">
        <f>'[17]2011. 6월'!M38</f>
        <v>7.7519999999999998</v>
      </c>
      <c r="O23" s="6">
        <f>'[17]2011. 6월'!N38</f>
        <v>0.54959999999999998</v>
      </c>
      <c r="P23" s="7" t="s">
        <v>61</v>
      </c>
    </row>
    <row r="24" spans="1:16" ht="18.75" customHeight="1">
      <c r="A24" s="22"/>
      <c r="B24" s="1" t="s">
        <v>14</v>
      </c>
      <c r="C24" s="4">
        <f>'[17]2011. 6월'!B37</f>
        <v>42</v>
      </c>
      <c r="D24" s="5">
        <f>'[17]2011. 6월'!C37</f>
        <v>131.69999999999999</v>
      </c>
      <c r="E24" s="5">
        <f>'[17]2011. 6월'!D37</f>
        <v>108</v>
      </c>
      <c r="F24" s="5">
        <f>'[17]2011. 6월'!E37</f>
        <v>106</v>
      </c>
      <c r="G24" s="6">
        <f>'[17]2011. 6월'!F37</f>
        <v>37.68</v>
      </c>
      <c r="H24" s="6">
        <f>'[17]2011. 6월'!G37</f>
        <v>4.1520000000000001</v>
      </c>
      <c r="I24" s="4">
        <f>'[17]2011. 6월'!H37</f>
        <v>30000</v>
      </c>
      <c r="J24" s="4">
        <f>'[17]2011. 6월'!I37</f>
        <v>42</v>
      </c>
      <c r="K24" s="5">
        <f>'[17]2011. 6월'!J37</f>
        <v>5.6</v>
      </c>
      <c r="L24" s="5">
        <f>'[17]2011. 6월'!K37</f>
        <v>9</v>
      </c>
      <c r="M24" s="5">
        <f>'[17]2011. 6월'!L37</f>
        <v>7.3</v>
      </c>
      <c r="N24" s="6">
        <f>'[17]2011. 6월'!M37</f>
        <v>9.36</v>
      </c>
      <c r="O24" s="6">
        <f>'[17]2011. 6월'!N37</f>
        <v>0.74399999999999999</v>
      </c>
      <c r="P24" s="7" t="s">
        <v>61</v>
      </c>
    </row>
    <row r="25" spans="1:16" ht="18.75" customHeight="1">
      <c r="A25" s="22"/>
      <c r="B25" s="1" t="s">
        <v>15</v>
      </c>
      <c r="C25" s="4">
        <f>'[17]2011. 6월'!B36</f>
        <v>35</v>
      </c>
      <c r="D25" s="5">
        <f>'[17]2011. 6월'!C36</f>
        <v>25.4</v>
      </c>
      <c r="E25" s="5">
        <f>'[17]2011. 6월'!D36</f>
        <v>19.7</v>
      </c>
      <c r="F25" s="5">
        <f>'[17]2011. 6월'!E36</f>
        <v>33</v>
      </c>
      <c r="G25" s="6">
        <f>'[17]2011. 6월'!F36</f>
        <v>18.48</v>
      </c>
      <c r="H25" s="6">
        <f>'[17]2011. 6월'!G36</f>
        <v>1.4159999999999999</v>
      </c>
      <c r="I25" s="4">
        <f>'[17]2011. 6월'!H36</f>
        <v>25000</v>
      </c>
      <c r="J25" s="4">
        <f>'[17]2011. 6월'!I36</f>
        <v>35</v>
      </c>
      <c r="K25" s="5">
        <f>'[17]2011. 6월'!J36</f>
        <v>3.1</v>
      </c>
      <c r="L25" s="5">
        <f>'[17]2011. 6월'!K36</f>
        <v>5.4</v>
      </c>
      <c r="M25" s="5">
        <f>'[17]2011. 6월'!L36</f>
        <v>3.9</v>
      </c>
      <c r="N25" s="6">
        <f>'[17]2011. 6월'!M36</f>
        <v>6.024</v>
      </c>
      <c r="O25" s="6">
        <f>'[17]2011. 6월'!N36</f>
        <v>0.45600000000000002</v>
      </c>
      <c r="P25" s="7" t="s">
        <v>61</v>
      </c>
    </row>
    <row r="26" spans="1:16" ht="18.75" customHeight="1">
      <c r="A26" s="22" t="s">
        <v>22</v>
      </c>
      <c r="B26" s="1" t="s">
        <v>13</v>
      </c>
      <c r="C26" s="4">
        <f>'[17]2011. 7월'!B38</f>
        <v>35.5</v>
      </c>
      <c r="D26" s="5">
        <f>'[17]2011. 7월'!C38</f>
        <v>85.524999999999991</v>
      </c>
      <c r="E26" s="5">
        <f>'[17]2011. 7월'!D38</f>
        <v>71.125</v>
      </c>
      <c r="F26" s="5">
        <f>'[17]2011. 7월'!E38</f>
        <v>81</v>
      </c>
      <c r="G26" s="6">
        <f>'[17]2011. 7월'!F38</f>
        <v>23.664999999999999</v>
      </c>
      <c r="H26" s="6">
        <f>'[17]2011. 7월'!G38</f>
        <v>3.8319999999999999</v>
      </c>
      <c r="I26" s="4">
        <f>'[17]2011. 7월'!H38</f>
        <v>22000</v>
      </c>
      <c r="J26" s="4">
        <f>'[17]2011. 7월'!I38</f>
        <v>35.5</v>
      </c>
      <c r="K26" s="5">
        <f>'[17]2011. 7월'!J38</f>
        <v>3.1749999999999998</v>
      </c>
      <c r="L26" s="5">
        <f>'[17]2011. 7월'!K38</f>
        <v>5.375</v>
      </c>
      <c r="M26" s="5">
        <f>'[17]2011. 7월'!L38</f>
        <v>5.5</v>
      </c>
      <c r="N26" s="6">
        <f>'[17]2011. 7월'!M38</f>
        <v>5.1379999999999999</v>
      </c>
      <c r="O26" s="6">
        <f>'[17]2011. 7월'!N38</f>
        <v>0.49675000000000002</v>
      </c>
      <c r="P26" s="7" t="s">
        <v>61</v>
      </c>
    </row>
    <row r="27" spans="1:16" ht="18.75" customHeight="1">
      <c r="A27" s="22"/>
      <c r="B27" s="1" t="s">
        <v>14</v>
      </c>
      <c r="C27" s="4">
        <f>'[17]2011. 7월'!B37</f>
        <v>40</v>
      </c>
      <c r="D27" s="5">
        <f>'[17]2011. 7월'!C37</f>
        <v>99.6</v>
      </c>
      <c r="E27" s="5">
        <f>'[17]2011. 7월'!D37</f>
        <v>83</v>
      </c>
      <c r="F27" s="5">
        <f>'[17]2011. 7월'!E37</f>
        <v>110</v>
      </c>
      <c r="G27" s="6">
        <f>'[17]2011. 7월'!F37</f>
        <v>29.2</v>
      </c>
      <c r="H27" s="6">
        <f>'[17]2011. 7월'!G37</f>
        <v>5.952</v>
      </c>
      <c r="I27" s="4">
        <f>'[17]2011. 7월'!H37</f>
        <v>24000</v>
      </c>
      <c r="J27" s="4">
        <f>'[17]2011. 7월'!I37</f>
        <v>40</v>
      </c>
      <c r="K27" s="5">
        <f>'[17]2011. 7월'!J37</f>
        <v>3.3</v>
      </c>
      <c r="L27" s="5">
        <f>'[17]2011. 7월'!K37</f>
        <v>5.6</v>
      </c>
      <c r="M27" s="5">
        <f>'[17]2011. 7월'!L37</f>
        <v>5.8</v>
      </c>
      <c r="N27" s="6">
        <f>'[17]2011. 7월'!M37</f>
        <v>6.8639999999999999</v>
      </c>
      <c r="O27" s="6">
        <f>'[17]2011. 7월'!N37</f>
        <v>0.55200000000000005</v>
      </c>
      <c r="P27" s="7" t="s">
        <v>61</v>
      </c>
    </row>
    <row r="28" spans="1:16" ht="18.75" customHeight="1">
      <c r="A28" s="22"/>
      <c r="B28" s="1" t="s">
        <v>15</v>
      </c>
      <c r="C28" s="4">
        <f>'[17]2011. 7월'!B36</f>
        <v>30</v>
      </c>
      <c r="D28" s="5">
        <f>'[17]2011. 7월'!C36</f>
        <v>67.099999999999994</v>
      </c>
      <c r="E28" s="5">
        <f>'[17]2011. 7월'!D36</f>
        <v>56.4</v>
      </c>
      <c r="F28" s="5">
        <f>'[17]2011. 7월'!E36</f>
        <v>69</v>
      </c>
      <c r="G28" s="6">
        <f>'[17]2011. 7월'!F36</f>
        <v>19.056000000000001</v>
      </c>
      <c r="H28" s="6">
        <f>'[17]2011. 7월'!G36</f>
        <v>2.3279999999999998</v>
      </c>
      <c r="I28" s="4">
        <f>'[17]2011. 7월'!H36</f>
        <v>21000</v>
      </c>
      <c r="J28" s="4">
        <f>'[17]2011. 7월'!I36</f>
        <v>30</v>
      </c>
      <c r="K28" s="5">
        <f>'[17]2011. 7월'!J36</f>
        <v>3</v>
      </c>
      <c r="L28" s="5">
        <f>'[17]2011. 7월'!K36</f>
        <v>5.0999999999999996</v>
      </c>
      <c r="M28" s="5">
        <f>'[17]2011. 7월'!L36</f>
        <v>5.2</v>
      </c>
      <c r="N28" s="6">
        <f>'[17]2011. 7월'!M36</f>
        <v>2.5760000000000001</v>
      </c>
      <c r="O28" s="6">
        <f>'[17]2011. 7월'!N36</f>
        <v>0.44600000000000001</v>
      </c>
      <c r="P28" s="7" t="s">
        <v>61</v>
      </c>
    </row>
    <row r="29" spans="1:16" ht="18.75" customHeight="1">
      <c r="A29" s="22" t="s">
        <v>23</v>
      </c>
      <c r="B29" s="1" t="s">
        <v>13</v>
      </c>
      <c r="C29" s="4">
        <f>'[17]2011. 8월'!B38</f>
        <v>36.200000000000003</v>
      </c>
      <c r="D29" s="5">
        <f>'[17]2011. 8월'!C38</f>
        <v>100.97999999999999</v>
      </c>
      <c r="E29" s="5">
        <f>'[17]2011. 8월'!D38</f>
        <v>83.52000000000001</v>
      </c>
      <c r="F29" s="5">
        <f>'[17]2011. 8월'!E38</f>
        <v>82</v>
      </c>
      <c r="G29" s="6">
        <f>'[17]2011. 8월'!F38</f>
        <v>31.447999999999997</v>
      </c>
      <c r="H29" s="6">
        <f>'[17]2011. 8월'!G38</f>
        <v>3.5328000000000004</v>
      </c>
      <c r="I29" s="4">
        <f>'[17]2011. 8월'!H38</f>
        <v>24000</v>
      </c>
      <c r="J29" s="4">
        <f>'[17]2011. 8월'!I38</f>
        <v>36.200000000000003</v>
      </c>
      <c r="K29" s="5">
        <f>'[17]2011. 8월'!J38</f>
        <v>3.84</v>
      </c>
      <c r="L29" s="5">
        <f>'[17]2011. 8월'!K38</f>
        <v>6.6</v>
      </c>
      <c r="M29" s="5">
        <f>'[17]2011. 8월'!L38</f>
        <v>4.32</v>
      </c>
      <c r="N29" s="6">
        <f>'[17]2011. 8월'!M38</f>
        <v>8.2848000000000006</v>
      </c>
      <c r="O29" s="6">
        <f>'[17]2011. 8월'!N38</f>
        <v>0.64839999999999998</v>
      </c>
      <c r="P29" s="7" t="str">
        <f>'[17]2011. 8월'!O38</f>
        <v>&lt;30</v>
      </c>
    </row>
    <row r="30" spans="1:16" ht="18.75" customHeight="1">
      <c r="A30" s="22"/>
      <c r="B30" s="1" t="s">
        <v>14</v>
      </c>
      <c r="C30" s="4">
        <f>'[17]2011. 8월'!B37</f>
        <v>40</v>
      </c>
      <c r="D30" s="5">
        <f>'[17]2011. 8월'!C37</f>
        <v>110.1</v>
      </c>
      <c r="E30" s="5">
        <f>'[17]2011. 8월'!D37</f>
        <v>90.2</v>
      </c>
      <c r="F30" s="5">
        <f>'[17]2011. 8월'!E37</f>
        <v>87</v>
      </c>
      <c r="G30" s="6">
        <f>'[17]2011. 8월'!F37</f>
        <v>34.32</v>
      </c>
      <c r="H30" s="6">
        <f>'[17]2011. 8월'!G37</f>
        <v>3.8159999999999998</v>
      </c>
      <c r="I30" s="4">
        <f>'[17]2011. 8월'!H37</f>
        <v>26000</v>
      </c>
      <c r="J30" s="4">
        <f>'[17]2011. 8월'!I37</f>
        <v>40</v>
      </c>
      <c r="K30" s="5">
        <f>'[17]2011. 8월'!J37</f>
        <v>4.5</v>
      </c>
      <c r="L30" s="5">
        <f>'[17]2011. 8월'!K37</f>
        <v>7.7</v>
      </c>
      <c r="M30" s="5">
        <f>'[17]2011. 8월'!L37</f>
        <v>5</v>
      </c>
      <c r="N30" s="6">
        <f>'[17]2011. 8월'!M37</f>
        <v>10.44</v>
      </c>
      <c r="O30" s="6">
        <f>'[17]2011. 8월'!N37</f>
        <v>0.84</v>
      </c>
      <c r="P30" s="7" t="str">
        <f>'[17]2011. 8월'!O37</f>
        <v>&lt;30</v>
      </c>
    </row>
    <row r="31" spans="1:16" ht="18.75" customHeight="1">
      <c r="A31" s="22"/>
      <c r="B31" s="1" t="s">
        <v>15</v>
      </c>
      <c r="C31" s="4">
        <f>'[17]2011. 8월'!B36</f>
        <v>33</v>
      </c>
      <c r="D31" s="5">
        <f>'[17]2011. 8월'!C36</f>
        <v>92.1</v>
      </c>
      <c r="E31" s="5">
        <f>'[17]2011. 8월'!D36</f>
        <v>76.2</v>
      </c>
      <c r="F31" s="5">
        <f>'[17]2011. 8월'!E36</f>
        <v>79</v>
      </c>
      <c r="G31" s="6">
        <f>'[17]2011. 8월'!F36</f>
        <v>29.52</v>
      </c>
      <c r="H31" s="6">
        <f>'[17]2011. 8월'!G36</f>
        <v>3.0720000000000001</v>
      </c>
      <c r="I31" s="4">
        <f>'[17]2011. 8월'!H36</f>
        <v>21000</v>
      </c>
      <c r="J31" s="4">
        <f>'[17]2011. 8월'!I36</f>
        <v>33</v>
      </c>
      <c r="K31" s="5">
        <f>'[17]2011. 8월'!J36</f>
        <v>2.9</v>
      </c>
      <c r="L31" s="5">
        <f>'[17]2011. 8월'!K36</f>
        <v>5</v>
      </c>
      <c r="M31" s="5">
        <f>'[17]2011. 8월'!L36</f>
        <v>3.4</v>
      </c>
      <c r="N31" s="6">
        <f>'[17]2011. 8월'!M36</f>
        <v>6.024</v>
      </c>
      <c r="O31" s="6">
        <f>'[17]2011. 8월'!N36</f>
        <v>0.53800000000000003</v>
      </c>
      <c r="P31" s="7" t="str">
        <f>'[17]2011. 8월'!O36</f>
        <v>&lt;30</v>
      </c>
    </row>
    <row r="32" spans="1:16" ht="18.75" customHeight="1">
      <c r="A32" s="22" t="s">
        <v>24</v>
      </c>
      <c r="B32" s="1" t="s">
        <v>13</v>
      </c>
      <c r="C32" s="4">
        <f>'[17]2011. 9월'!B37</f>
        <v>36.25</v>
      </c>
      <c r="D32" s="5">
        <f>'[17]2011. 9월'!C37</f>
        <v>98.25</v>
      </c>
      <c r="E32" s="5">
        <f>'[17]2011. 9월'!D37</f>
        <v>82.15</v>
      </c>
      <c r="F32" s="5">
        <f>'[17]2011. 9월'!E37</f>
        <v>87.5</v>
      </c>
      <c r="G32" s="6">
        <f>'[17]2011. 9월'!F37</f>
        <v>28.965</v>
      </c>
      <c r="H32" s="6">
        <f>'[17]2011. 9월'!G37</f>
        <v>3.258</v>
      </c>
      <c r="I32" s="4">
        <f>'[17]2011. 9월'!H37</f>
        <v>27000</v>
      </c>
      <c r="J32" s="4">
        <f>'[17]2011. 9월'!I37</f>
        <v>36.25</v>
      </c>
      <c r="K32" s="5">
        <f>'[17]2011. 9월'!J37</f>
        <v>3.9750000000000001</v>
      </c>
      <c r="L32" s="5">
        <f>'[17]2011. 9월'!K37</f>
        <v>6.8750000000000009</v>
      </c>
      <c r="M32" s="5">
        <f>'[17]2011. 9월'!L37</f>
        <v>4.25</v>
      </c>
      <c r="N32" s="6">
        <f>'[17]2011. 9월'!M37</f>
        <v>9.48</v>
      </c>
      <c r="O32" s="6">
        <f>'[17]2011. 9월'!N37</f>
        <v>0.8105</v>
      </c>
      <c r="P32" s="7" t="str">
        <f>'[17]2011. 9월'!O37</f>
        <v>&lt;30</v>
      </c>
    </row>
    <row r="33" spans="1:16" ht="18.75" customHeight="1">
      <c r="A33" s="22"/>
      <c r="B33" s="1" t="s">
        <v>14</v>
      </c>
      <c r="C33" s="4">
        <f>'[17]2011. 9월'!B36</f>
        <v>38</v>
      </c>
      <c r="D33" s="5">
        <f>'[17]2011. 9월'!C36</f>
        <v>107.1</v>
      </c>
      <c r="E33" s="5">
        <f>'[17]2011. 9월'!D36</f>
        <v>90.6</v>
      </c>
      <c r="F33" s="5">
        <f>'[17]2011. 9월'!E36</f>
        <v>94.6</v>
      </c>
      <c r="G33" s="6">
        <f>'[17]2011. 9월'!F36</f>
        <v>33.659999999999997</v>
      </c>
      <c r="H33" s="6">
        <f>'[17]2011. 9월'!G36</f>
        <v>3.6720000000000002</v>
      </c>
      <c r="I33" s="4">
        <f>'[17]2011. 9월'!H36</f>
        <v>28000</v>
      </c>
      <c r="J33" s="4">
        <f>'[17]2011. 9월'!I36</f>
        <v>38</v>
      </c>
      <c r="K33" s="5">
        <f>'[17]2011. 9월'!J36</f>
        <v>4.3</v>
      </c>
      <c r="L33" s="5">
        <f>'[17]2011. 9월'!K36</f>
        <v>7.4</v>
      </c>
      <c r="M33" s="5">
        <f>'[17]2011. 9월'!L36</f>
        <v>4.5</v>
      </c>
      <c r="N33" s="6">
        <f>'[17]2011. 9월'!M36</f>
        <v>10.007999999999999</v>
      </c>
      <c r="O33" s="6">
        <f>'[17]2011. 9월'!N36</f>
        <v>0.874</v>
      </c>
      <c r="P33" s="7" t="str">
        <f>'[17]2011. 9월'!O36</f>
        <v>&lt;30</v>
      </c>
    </row>
    <row r="34" spans="1:16" ht="18.75" customHeight="1">
      <c r="A34" s="22"/>
      <c r="B34" s="1" t="s">
        <v>15</v>
      </c>
      <c r="C34" s="4">
        <f>'[17]2011. 9월'!B35</f>
        <v>33</v>
      </c>
      <c r="D34" s="5">
        <f>'[17]2011. 9월'!C35</f>
        <v>91.2</v>
      </c>
      <c r="E34" s="5">
        <f>'[17]2011. 9월'!D35</f>
        <v>75</v>
      </c>
      <c r="F34" s="5">
        <f>'[17]2011. 9월'!E35</f>
        <v>82.4</v>
      </c>
      <c r="G34" s="6">
        <f>'[17]2011. 9월'!F35</f>
        <v>26.04</v>
      </c>
      <c r="H34" s="6">
        <f>'[17]2011. 9월'!G35</f>
        <v>3.048</v>
      </c>
      <c r="I34" s="4">
        <f>'[17]2011. 9월'!H35</f>
        <v>26000</v>
      </c>
      <c r="J34" s="4">
        <f>'[17]2011. 9월'!I35</f>
        <v>33</v>
      </c>
      <c r="K34" s="5">
        <f>'[17]2011. 9월'!J35</f>
        <v>3.7</v>
      </c>
      <c r="L34" s="5">
        <f>'[17]2011. 9월'!K35</f>
        <v>6.4</v>
      </c>
      <c r="M34" s="5">
        <f>'[17]2011. 9월'!L35</f>
        <v>4.0999999999999996</v>
      </c>
      <c r="N34" s="6">
        <f>'[17]2011. 9월'!M35</f>
        <v>8.52</v>
      </c>
      <c r="O34" s="6">
        <f>'[17]2011. 9월'!N35</f>
        <v>0.73599999999999999</v>
      </c>
      <c r="P34" s="7" t="str">
        <f>'[17]2011. 9월'!O35</f>
        <v>&lt;30</v>
      </c>
    </row>
    <row r="35" spans="1:16" ht="18.75" customHeight="1">
      <c r="A35" s="22" t="s">
        <v>25</v>
      </c>
      <c r="B35" s="1" t="s">
        <v>13</v>
      </c>
      <c r="C35" s="4">
        <f>'[17]2011. 10월'!B38</f>
        <v>45.25</v>
      </c>
      <c r="D35" s="5">
        <f>'[17]2011. 10월'!C38</f>
        <v>95.85</v>
      </c>
      <c r="E35" s="5">
        <f>'[17]2011. 10월'!D38</f>
        <v>79.75</v>
      </c>
      <c r="F35" s="5">
        <f>'[17]2011. 10월'!E38</f>
        <v>85.825000000000003</v>
      </c>
      <c r="G35" s="6">
        <f>'[17]2011. 10월'!F38</f>
        <v>31.405000000000001</v>
      </c>
      <c r="H35" s="6">
        <f>'[17]2011. 10월'!G38</f>
        <v>3.226</v>
      </c>
      <c r="I35" s="4">
        <f>'[17]2011. 10월'!H38</f>
        <v>27000</v>
      </c>
      <c r="J35" s="4">
        <f>'[17]2011. 10월'!I38</f>
        <v>45.25</v>
      </c>
      <c r="K35" s="5">
        <f>'[17]2011. 10월'!J38</f>
        <v>3.8499999999999996</v>
      </c>
      <c r="L35" s="5">
        <f>'[17]2011. 10월'!K38</f>
        <v>6.65</v>
      </c>
      <c r="M35" s="5">
        <f>'[17]2011. 10월'!L38</f>
        <v>4.9000000000000004</v>
      </c>
      <c r="N35" s="6">
        <f>'[17]2011. 10월'!M38</f>
        <v>8.7119999999999997</v>
      </c>
      <c r="O35" s="6">
        <f>'[17]2011. 10월'!N38</f>
        <v>0.71800000000000008</v>
      </c>
      <c r="P35" s="7" t="str">
        <f>'[17]2011. 10월'!O38</f>
        <v>&lt;30</v>
      </c>
    </row>
    <row r="36" spans="1:16" ht="18.75" customHeight="1">
      <c r="A36" s="22"/>
      <c r="B36" s="1" t="s">
        <v>14</v>
      </c>
      <c r="C36" s="4">
        <f>'[17]2011. 10월'!B37</f>
        <v>51</v>
      </c>
      <c r="D36" s="5">
        <f>'[17]2011. 10월'!C37</f>
        <v>101.1</v>
      </c>
      <c r="E36" s="5">
        <f>'[17]2011. 10월'!D37</f>
        <v>83.4</v>
      </c>
      <c r="F36" s="5">
        <f>'[17]2011. 10월'!E37</f>
        <v>88</v>
      </c>
      <c r="G36" s="6">
        <f>'[17]2011. 10월'!F37</f>
        <v>37.6</v>
      </c>
      <c r="H36" s="6">
        <f>'[17]2011. 10월'!G37</f>
        <v>3.8159999999999998</v>
      </c>
      <c r="I36" s="4">
        <f>'[17]2011. 10월'!H37</f>
        <v>27000</v>
      </c>
      <c r="J36" s="4">
        <f>'[17]2011. 10월'!I37</f>
        <v>51</v>
      </c>
      <c r="K36" s="5">
        <f>'[17]2011. 10월'!J37</f>
        <v>4.2</v>
      </c>
      <c r="L36" s="5">
        <f>'[17]2011. 10월'!K37</f>
        <v>7.3</v>
      </c>
      <c r="M36" s="5">
        <f>'[17]2011. 10월'!L37</f>
        <v>5.8</v>
      </c>
      <c r="N36" s="6">
        <f>'[17]2011. 10월'!M37</f>
        <v>9.36</v>
      </c>
      <c r="O36" s="6">
        <f>'[17]2011. 10월'!N37</f>
        <v>0.80800000000000005</v>
      </c>
      <c r="P36" s="7" t="str">
        <f>'[17]2011. 10월'!O37</f>
        <v>&lt;30</v>
      </c>
    </row>
    <row r="37" spans="1:16" ht="18.75" customHeight="1">
      <c r="A37" s="22"/>
      <c r="B37" s="1" t="s">
        <v>15</v>
      </c>
      <c r="C37" s="4">
        <f>'[17]2011. 10월'!B36</f>
        <v>40</v>
      </c>
      <c r="D37" s="5">
        <f>'[17]2011. 10월'!C36</f>
        <v>88.2</v>
      </c>
      <c r="E37" s="5">
        <f>'[17]2011. 10월'!D36</f>
        <v>74.2</v>
      </c>
      <c r="F37" s="5">
        <f>'[17]2011. 10월'!E36</f>
        <v>81.099999999999994</v>
      </c>
      <c r="G37" s="6">
        <f>'[17]2011. 10월'!F36</f>
        <v>27.9</v>
      </c>
      <c r="H37" s="6">
        <f>'[17]2011. 10월'!G36</f>
        <v>2.8</v>
      </c>
      <c r="I37" s="4">
        <f>'[17]2011. 10월'!H36</f>
        <v>26000</v>
      </c>
      <c r="J37" s="4">
        <f>'[17]2011. 10월'!I36</f>
        <v>40</v>
      </c>
      <c r="K37" s="5">
        <f>'[17]2011. 10월'!J36</f>
        <v>3.5</v>
      </c>
      <c r="L37" s="5">
        <f>'[17]2011. 10월'!K36</f>
        <v>6</v>
      </c>
      <c r="M37" s="5">
        <f>'[17]2011. 10월'!L36</f>
        <v>4</v>
      </c>
      <c r="N37" s="6">
        <f>'[17]2011. 10월'!M36</f>
        <v>8.16</v>
      </c>
      <c r="O37" s="6">
        <f>'[17]2011. 10월'!N36</f>
        <v>0.624</v>
      </c>
      <c r="P37" s="7" t="str">
        <f>'[17]2011. 10월'!O36</f>
        <v>&lt;30</v>
      </c>
    </row>
    <row r="38" spans="1:16" ht="18.75" customHeight="1">
      <c r="A38" s="22" t="s">
        <v>26</v>
      </c>
      <c r="B38" s="1" t="s">
        <v>13</v>
      </c>
      <c r="C38" s="4">
        <f>'[17]2011. 11월'!B38</f>
        <v>46.8</v>
      </c>
      <c r="D38" s="5">
        <f>'[17]2011. 11월'!C38</f>
        <v>92.88000000000001</v>
      </c>
      <c r="E38" s="5">
        <f>'[17]2011. 11월'!D38</f>
        <v>76.8</v>
      </c>
      <c r="F38" s="5">
        <f>'[17]2011. 11월'!E38</f>
        <v>83.2</v>
      </c>
      <c r="G38" s="6">
        <f>'[17]2011. 11월'!F38</f>
        <v>29.887999999999998</v>
      </c>
      <c r="H38" s="6">
        <f>'[17]2011. 11월'!G38</f>
        <v>3.1680000000000001</v>
      </c>
      <c r="I38" s="4">
        <f>'[17]2011. 11월'!H38</f>
        <v>25000</v>
      </c>
      <c r="J38" s="4">
        <f>'[17]2011. 11월'!I38</f>
        <v>46.8</v>
      </c>
      <c r="K38" s="5">
        <f>'[17]2011. 11월'!J38</f>
        <v>3.72</v>
      </c>
      <c r="L38" s="5">
        <f>'[17]2011. 11월'!K38</f>
        <v>6.32</v>
      </c>
      <c r="M38" s="5">
        <f>'[17]2011. 11월'!L38</f>
        <v>5.2600000000000007</v>
      </c>
      <c r="N38" s="6">
        <f>'[17]2011. 11월'!M38</f>
        <v>7.1952599999999993</v>
      </c>
      <c r="O38" s="6">
        <f>'[17]2011. 11월'!N38</f>
        <v>0.48900000000000005</v>
      </c>
      <c r="P38" s="7" t="str">
        <f>'[17]2011. 11월'!O38</f>
        <v>&lt;30</v>
      </c>
    </row>
    <row r="39" spans="1:16" ht="18.75" customHeight="1">
      <c r="A39" s="22"/>
      <c r="B39" s="1" t="s">
        <v>14</v>
      </c>
      <c r="C39" s="4">
        <f>'[17]2011. 11월'!B37</f>
        <v>50</v>
      </c>
      <c r="D39" s="5">
        <f>'[17]2011. 11월'!C37</f>
        <v>98.7</v>
      </c>
      <c r="E39" s="5">
        <f>'[17]2011. 11월'!D37</f>
        <v>81.8</v>
      </c>
      <c r="F39" s="5">
        <f>'[17]2011. 11월'!E37</f>
        <v>101.3</v>
      </c>
      <c r="G39" s="6">
        <f>'[17]2011. 11월'!F37</f>
        <v>32.159999999999997</v>
      </c>
      <c r="H39" s="6">
        <f>'[17]2011. 11월'!G37</f>
        <v>3.6480000000000001</v>
      </c>
      <c r="I39" s="4">
        <f>'[17]2011. 11월'!H37</f>
        <v>25500</v>
      </c>
      <c r="J39" s="4">
        <f>'[17]2011. 11월'!I37</f>
        <v>50</v>
      </c>
      <c r="K39" s="5">
        <f>'[17]2011. 11월'!J37</f>
        <v>4.3</v>
      </c>
      <c r="L39" s="5">
        <f>'[17]2011. 11월'!K37</f>
        <v>7.4</v>
      </c>
      <c r="M39" s="5">
        <f>'[17]2011. 11월'!L37</f>
        <v>5.6</v>
      </c>
      <c r="N39" s="6">
        <f>'[17]2011. 11월'!M37</f>
        <v>7.5839999999999996</v>
      </c>
      <c r="O39" s="6">
        <f>'[17]2011. 11월'!N37</f>
        <v>0.57599999999999996</v>
      </c>
      <c r="P39" s="7" t="str">
        <f>'[17]2011. 11월'!O37</f>
        <v>&lt;30</v>
      </c>
    </row>
    <row r="40" spans="1:16" ht="18.75" customHeight="1">
      <c r="A40" s="22"/>
      <c r="B40" s="1" t="s">
        <v>15</v>
      </c>
      <c r="C40" s="4">
        <f>'[17]2011. 11월'!B36</f>
        <v>44</v>
      </c>
      <c r="D40" s="5">
        <f>'[17]2011. 11월'!C36</f>
        <v>88.8</v>
      </c>
      <c r="E40" s="5">
        <f>'[17]2011. 11월'!D36</f>
        <v>73.2</v>
      </c>
      <c r="F40" s="5">
        <f>'[17]2011. 11월'!E36</f>
        <v>70</v>
      </c>
      <c r="G40" s="6">
        <f>'[17]2011. 11월'!F36</f>
        <v>25.68</v>
      </c>
      <c r="H40" s="6">
        <f>'[17]2011. 11월'!G36</f>
        <v>2.8079999999999998</v>
      </c>
      <c r="I40" s="4">
        <f>'[17]2011. 11월'!H36</f>
        <v>25000</v>
      </c>
      <c r="J40" s="4">
        <f>'[17]2011. 11월'!I36</f>
        <v>44</v>
      </c>
      <c r="K40" s="5">
        <f>'[17]2011. 11월'!J36</f>
        <v>3.3</v>
      </c>
      <c r="L40" s="5">
        <f>'[17]2011. 11월'!K36</f>
        <v>5.7</v>
      </c>
      <c r="M40" s="5">
        <f>'[17]2011. 11월'!L36</f>
        <v>4.5</v>
      </c>
      <c r="N40" s="6">
        <f>'[17]2011. 11월'!M36</f>
        <v>6.4322999999999997</v>
      </c>
      <c r="O40" s="6">
        <f>'[17]2011. 11월'!N36</f>
        <v>0.42499999999999999</v>
      </c>
      <c r="P40" s="7" t="str">
        <f>'[17]2011. 11월'!O36</f>
        <v>&lt;30</v>
      </c>
    </row>
    <row r="41" spans="1:16" ht="18.75" customHeight="1">
      <c r="A41" s="22" t="s">
        <v>27</v>
      </c>
      <c r="B41" s="1" t="s">
        <v>13</v>
      </c>
      <c r="C41" s="4">
        <f>'[17]2011. 12월'!B38</f>
        <v>44.25</v>
      </c>
      <c r="D41" s="5">
        <f>'[17]2011. 12월'!C38</f>
        <v>94.199999999999989</v>
      </c>
      <c r="E41" s="5">
        <f>'[17]2011. 12월'!D38</f>
        <v>78.400000000000006</v>
      </c>
      <c r="F41" s="5">
        <f>'[17]2011. 12월'!E38</f>
        <v>93.125</v>
      </c>
      <c r="G41" s="6">
        <f>'[17]2011. 12월'!F38</f>
        <v>29.37</v>
      </c>
      <c r="H41" s="6">
        <f>'[17]2011. 12월'!G38</f>
        <v>3.0239999999999996</v>
      </c>
      <c r="I41" s="4">
        <f>'[17]2011. 12월'!H38</f>
        <v>22000</v>
      </c>
      <c r="J41" s="4">
        <f>'[17]2011. 12월'!I38</f>
        <v>44.25</v>
      </c>
      <c r="K41" s="5">
        <f>'[17]2011. 12월'!J38</f>
        <v>4.1500000000000004</v>
      </c>
      <c r="L41" s="5">
        <f>'[17]2011. 12월'!K38</f>
        <v>7.1499999999999995</v>
      </c>
      <c r="M41" s="5">
        <f>'[17]2011. 12월'!L38</f>
        <v>5.65</v>
      </c>
      <c r="N41" s="6">
        <f>'[17]2011. 12월'!M38</f>
        <v>5.9329999999999998</v>
      </c>
      <c r="O41" s="6">
        <f>'[17]2011. 12월'!N38</f>
        <v>0.48974999999999996</v>
      </c>
      <c r="P41" s="7" t="str">
        <f>'[17]2011. 12월'!O38</f>
        <v>&lt;30</v>
      </c>
    </row>
    <row r="42" spans="1:16" ht="18.75" customHeight="1">
      <c r="A42" s="22"/>
      <c r="B42" s="1" t="s">
        <v>14</v>
      </c>
      <c r="C42" s="4">
        <f>'[17]2011. 12월'!B37</f>
        <v>48</v>
      </c>
      <c r="D42" s="5">
        <f>'[17]2011. 12월'!C37</f>
        <v>101.1</v>
      </c>
      <c r="E42" s="5">
        <f>'[17]2011. 12월'!D37</f>
        <v>83.4</v>
      </c>
      <c r="F42" s="5">
        <f>'[17]2011. 12월'!E37</f>
        <v>101.3</v>
      </c>
      <c r="G42" s="6">
        <f>'[17]2011. 12월'!F37</f>
        <v>31.76</v>
      </c>
      <c r="H42" s="6">
        <f>'[17]2011. 12월'!G37</f>
        <v>3.504</v>
      </c>
      <c r="I42" s="4">
        <f>'[17]2011. 12월'!H37</f>
        <v>24000</v>
      </c>
      <c r="J42" s="4">
        <f>'[17]2011. 12월'!I37</f>
        <v>48</v>
      </c>
      <c r="K42" s="5">
        <f>'[17]2011. 12월'!J37</f>
        <v>4.2</v>
      </c>
      <c r="L42" s="5">
        <f>'[17]2011. 12월'!K37</f>
        <v>7.2</v>
      </c>
      <c r="M42" s="5">
        <f>'[17]2011. 12월'!L37</f>
        <v>5.8</v>
      </c>
      <c r="N42" s="6">
        <f>'[17]2011. 12월'!M37</f>
        <v>6.5119999999999996</v>
      </c>
      <c r="O42" s="6">
        <f>'[17]2011. 12월'!N37</f>
        <v>0.53300000000000003</v>
      </c>
      <c r="P42" s="7" t="str">
        <f>'[17]2011. 12월'!O37</f>
        <v>&lt;30</v>
      </c>
    </row>
    <row r="43" spans="1:16" ht="18.75" customHeight="1" thickBot="1">
      <c r="A43" s="23"/>
      <c r="B43" s="8" t="s">
        <v>15</v>
      </c>
      <c r="C43" s="9">
        <f>'[17]2011. 12월'!B36</f>
        <v>40</v>
      </c>
      <c r="D43" s="10">
        <f>'[17]2011. 12월'!C36</f>
        <v>84.8</v>
      </c>
      <c r="E43" s="10">
        <f>'[17]2011. 12월'!D36</f>
        <v>70.599999999999994</v>
      </c>
      <c r="F43" s="10">
        <f>'[17]2011. 12월'!E36</f>
        <v>86</v>
      </c>
      <c r="G43" s="11">
        <f>'[17]2011. 12월'!F36</f>
        <v>28</v>
      </c>
      <c r="H43" s="11">
        <f>'[17]2011. 12월'!G36</f>
        <v>2.7839999999999998</v>
      </c>
      <c r="I43" s="9">
        <f>'[17]2011. 12월'!H36</f>
        <v>21000</v>
      </c>
      <c r="J43" s="9">
        <f>'[17]2011. 12월'!I36</f>
        <v>40</v>
      </c>
      <c r="K43" s="10">
        <f>'[17]2011. 12월'!J36</f>
        <v>4.0999999999999996</v>
      </c>
      <c r="L43" s="10">
        <f>'[17]2011. 12월'!K36</f>
        <v>7.1</v>
      </c>
      <c r="M43" s="10">
        <f>'[17]2011. 12월'!L36</f>
        <v>5.4</v>
      </c>
      <c r="N43" s="11">
        <f>'[17]2011. 12월'!M36</f>
        <v>5.3639999999999999</v>
      </c>
      <c r="O43" s="11">
        <f>'[17]2011. 12월'!N36</f>
        <v>0.46600000000000003</v>
      </c>
      <c r="P43" s="12" t="str">
        <f>'[17]2011. 12월'!O36</f>
        <v>&lt;30</v>
      </c>
    </row>
  </sheetData>
  <mergeCells count="21">
    <mergeCell ref="A1:J1"/>
    <mergeCell ref="A2:D2"/>
    <mergeCell ref="A3:A4"/>
    <mergeCell ref="B3:B4"/>
    <mergeCell ref="C3:C4"/>
    <mergeCell ref="D3:I3"/>
    <mergeCell ref="J3:J4"/>
    <mergeCell ref="A38:A40"/>
    <mergeCell ref="A41:A43"/>
    <mergeCell ref="A20:A22"/>
    <mergeCell ref="A23:A25"/>
    <mergeCell ref="A26:A28"/>
    <mergeCell ref="A29:A31"/>
    <mergeCell ref="A32:A34"/>
    <mergeCell ref="A35:A37"/>
    <mergeCell ref="A14:A16"/>
    <mergeCell ref="A17:A19"/>
    <mergeCell ref="K3:P3"/>
    <mergeCell ref="A5:A7"/>
    <mergeCell ref="A8:A10"/>
    <mergeCell ref="A11:A13"/>
  </mergeCells>
  <phoneticPr fontId="2" type="noConversion"/>
  <pageMargins left="0.32" right="0.25" top="0.74803149606299213" bottom="0.74803149606299213" header="0.31496062992125984" footer="0.31496062992125984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P43"/>
  <sheetViews>
    <sheetView view="pageBreakPreview" topLeftCell="A9" zoomScaleNormal="100" workbookViewId="0">
      <selection activeCell="R27" sqref="R27"/>
    </sheetView>
  </sheetViews>
  <sheetFormatPr defaultRowHeight="16.5"/>
  <cols>
    <col min="1" max="16" width="6.625" customWidth="1"/>
  </cols>
  <sheetData>
    <row r="1" spans="1:16" ht="42" customHeight="1">
      <c r="A1" s="24" t="s">
        <v>31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  <c r="M1" s="13"/>
      <c r="N1" s="13"/>
      <c r="O1" s="13"/>
      <c r="P1" s="13"/>
    </row>
    <row r="2" spans="1:16" ht="18.75" customHeight="1" thickBot="1">
      <c r="A2" s="30" t="s">
        <v>79</v>
      </c>
      <c r="B2" s="31"/>
      <c r="C2" s="31"/>
      <c r="D2" s="3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8.75" customHeight="1">
      <c r="A3" s="26" t="s">
        <v>32</v>
      </c>
      <c r="B3" s="20" t="s">
        <v>33</v>
      </c>
      <c r="C3" s="28" t="s">
        <v>69</v>
      </c>
      <c r="D3" s="20" t="s">
        <v>34</v>
      </c>
      <c r="E3" s="20"/>
      <c r="F3" s="20"/>
      <c r="G3" s="20"/>
      <c r="H3" s="20"/>
      <c r="I3" s="20"/>
      <c r="J3" s="28" t="s">
        <v>35</v>
      </c>
      <c r="K3" s="20" t="s">
        <v>36</v>
      </c>
      <c r="L3" s="20"/>
      <c r="M3" s="20"/>
      <c r="N3" s="20"/>
      <c r="O3" s="20"/>
      <c r="P3" s="21"/>
    </row>
    <row r="4" spans="1:16" ht="33.75">
      <c r="A4" s="22"/>
      <c r="B4" s="27"/>
      <c r="C4" s="27"/>
      <c r="D4" s="1" t="s">
        <v>37</v>
      </c>
      <c r="E4" s="1" t="s">
        <v>38</v>
      </c>
      <c r="F4" s="1" t="s">
        <v>39</v>
      </c>
      <c r="G4" s="1" t="s">
        <v>40</v>
      </c>
      <c r="H4" s="1" t="s">
        <v>41</v>
      </c>
      <c r="I4" s="2" t="s">
        <v>42</v>
      </c>
      <c r="J4" s="29"/>
      <c r="K4" s="1" t="s">
        <v>37</v>
      </c>
      <c r="L4" s="1" t="s">
        <v>38</v>
      </c>
      <c r="M4" s="1" t="s">
        <v>39</v>
      </c>
      <c r="N4" s="1" t="s">
        <v>40</v>
      </c>
      <c r="O4" s="1" t="s">
        <v>41</v>
      </c>
      <c r="P4" s="3" t="s">
        <v>42</v>
      </c>
    </row>
    <row r="5" spans="1:16" ht="18.75" customHeight="1">
      <c r="A5" s="22" t="s">
        <v>43</v>
      </c>
      <c r="B5" s="1" t="s">
        <v>44</v>
      </c>
      <c r="C5" s="4">
        <f>[18]총괄!B19</f>
        <v>24.666666666666668</v>
      </c>
      <c r="D5" s="5">
        <f>[18]총괄!C19</f>
        <v>72.775000000000006</v>
      </c>
      <c r="E5" s="5">
        <f>[18]총괄!D19</f>
        <v>59.800000000000004</v>
      </c>
      <c r="F5" s="5">
        <f>[18]총괄!E19</f>
        <v>61.650000000000006</v>
      </c>
      <c r="G5" s="6">
        <f>[18]총괄!F19</f>
        <v>23.207333333333334</v>
      </c>
      <c r="H5" s="6">
        <f>[18]총괄!G19</f>
        <v>3.238666666666667</v>
      </c>
      <c r="I5" s="4">
        <f>[18]총괄!H19</f>
        <v>29000</v>
      </c>
      <c r="J5" s="4">
        <f>[18]총괄!I19</f>
        <v>24.666666666666668</v>
      </c>
      <c r="K5" s="5">
        <f>[18]총괄!J19</f>
        <v>2.8083333333333336</v>
      </c>
      <c r="L5" s="5">
        <f>[18]총괄!K19</f>
        <v>4.8583333333333334</v>
      </c>
      <c r="M5" s="5">
        <f>[18]총괄!L19</f>
        <v>3.3333333333333335</v>
      </c>
      <c r="N5" s="6">
        <f>[18]총괄!M19</f>
        <v>5.7582500000000003</v>
      </c>
      <c r="O5" s="6">
        <f>[18]총괄!N19</f>
        <v>0.75749999999999995</v>
      </c>
      <c r="P5" s="7" t="s">
        <v>67</v>
      </c>
    </row>
    <row r="6" spans="1:16" ht="18.75" customHeight="1">
      <c r="A6" s="22"/>
      <c r="B6" s="1" t="s">
        <v>45</v>
      </c>
      <c r="C6" s="4">
        <f>[18]총괄!B18</f>
        <v>34</v>
      </c>
      <c r="D6" s="5">
        <f>[18]총괄!C18</f>
        <v>116.4</v>
      </c>
      <c r="E6" s="5">
        <f>[18]총괄!D18</f>
        <v>96.2</v>
      </c>
      <c r="F6" s="5">
        <f>[18]총괄!E18</f>
        <v>96.7</v>
      </c>
      <c r="G6" s="6">
        <f>[18]총괄!F18</f>
        <v>32.1</v>
      </c>
      <c r="H6" s="6">
        <f>[18]총괄!G18</f>
        <v>3.9119999999999999</v>
      </c>
      <c r="I6" s="4">
        <f>[18]총괄!H18</f>
        <v>32000</v>
      </c>
      <c r="J6" s="4">
        <f>[18]총괄!I18</f>
        <v>34</v>
      </c>
      <c r="K6" s="5">
        <f>[18]총괄!J18</f>
        <v>4</v>
      </c>
      <c r="L6" s="5">
        <f>[18]총괄!K18</f>
        <v>5.8</v>
      </c>
      <c r="M6" s="5">
        <f>[18]총괄!L18</f>
        <v>6.3</v>
      </c>
      <c r="N6" s="6">
        <f>[18]총괄!M18</f>
        <v>8.5920000000000005</v>
      </c>
      <c r="O6" s="6">
        <f>[18]총괄!N18</f>
        <v>1.1639999999999999</v>
      </c>
      <c r="P6" s="7" t="s">
        <v>67</v>
      </c>
    </row>
    <row r="7" spans="1:16" ht="18.75" customHeight="1">
      <c r="A7" s="22"/>
      <c r="B7" s="1" t="s">
        <v>46</v>
      </c>
      <c r="C7" s="4">
        <f>[18]총괄!B17</f>
        <v>16</v>
      </c>
      <c r="D7" s="5">
        <f>[18]총괄!C17</f>
        <v>14.8</v>
      </c>
      <c r="E7" s="5">
        <f>[18]총괄!D17</f>
        <v>11.2</v>
      </c>
      <c r="F7" s="5">
        <f>[18]총괄!E17</f>
        <v>4</v>
      </c>
      <c r="G7" s="6">
        <f>[18]총괄!F17</f>
        <v>6.5119999999999996</v>
      </c>
      <c r="H7" s="6">
        <f>[18]총괄!G17</f>
        <v>2.1840000000000002</v>
      </c>
      <c r="I7" s="4">
        <f>[18]총괄!H17</f>
        <v>13000</v>
      </c>
      <c r="J7" s="4">
        <f>[18]총괄!I17</f>
        <v>16</v>
      </c>
      <c r="K7" s="5">
        <f>[18]총괄!J17</f>
        <v>1.7</v>
      </c>
      <c r="L7" s="5">
        <f>[18]총괄!K17</f>
        <v>4.0999999999999996</v>
      </c>
      <c r="M7" s="5">
        <f>[18]총괄!L17</f>
        <v>1.5</v>
      </c>
      <c r="N7" s="6">
        <f>[18]총괄!M17</f>
        <v>3.1920000000000002</v>
      </c>
      <c r="O7" s="6">
        <f>[18]총괄!N17</f>
        <v>0.39400000000000002</v>
      </c>
      <c r="P7" s="7" t="s">
        <v>67</v>
      </c>
    </row>
    <row r="8" spans="1:16" ht="18.75" customHeight="1">
      <c r="A8" s="22" t="s">
        <v>47</v>
      </c>
      <c r="B8" s="1" t="s">
        <v>44</v>
      </c>
      <c r="C8" s="4">
        <f>'[18]2011. 1월'!B38</f>
        <v>27</v>
      </c>
      <c r="D8" s="5">
        <f>'[18]2011. 1월'!C38</f>
        <v>14.8</v>
      </c>
      <c r="E8" s="5">
        <f>'[18]2011. 1월'!D38</f>
        <v>11.2</v>
      </c>
      <c r="F8" s="5">
        <f>'[18]2011. 1월'!E38</f>
        <v>4</v>
      </c>
      <c r="G8" s="6">
        <f>'[18]2011. 1월'!F38</f>
        <v>6.5119999999999996</v>
      </c>
      <c r="H8" s="6">
        <f>'[18]2011. 1월'!G38</f>
        <v>2.88</v>
      </c>
      <c r="I8" s="4">
        <f>'[18]2011. 1월'!H38</f>
        <v>31000</v>
      </c>
      <c r="J8" s="4">
        <f>'[18]2011. 1월'!I38</f>
        <v>27</v>
      </c>
      <c r="K8" s="5">
        <f>'[18]2011. 1월'!J38</f>
        <v>1.7</v>
      </c>
      <c r="L8" s="5">
        <f>'[18]2011. 1월'!K38</f>
        <v>5.3</v>
      </c>
      <c r="M8" s="5">
        <f>'[18]2011. 1월'!L38</f>
        <v>2.4</v>
      </c>
      <c r="N8" s="6">
        <f>'[18]2011. 1월'!M38</f>
        <v>5.52</v>
      </c>
      <c r="O8" s="6">
        <f>'[18]2011. 1월'!N38</f>
        <v>1.1639999999999999</v>
      </c>
      <c r="P8" s="7" t="s">
        <v>67</v>
      </c>
    </row>
    <row r="9" spans="1:16" ht="18.75" customHeight="1">
      <c r="A9" s="22"/>
      <c r="B9" s="1" t="s">
        <v>45</v>
      </c>
      <c r="C9" s="4">
        <f>'[18]2011. 1월'!B37</f>
        <v>27</v>
      </c>
      <c r="D9" s="5">
        <f>'[18]2011. 1월'!C37</f>
        <v>14.8</v>
      </c>
      <c r="E9" s="5">
        <f>'[18]2011. 1월'!D37</f>
        <v>11.2</v>
      </c>
      <c r="F9" s="5">
        <f>'[18]2011. 1월'!E37</f>
        <v>4</v>
      </c>
      <c r="G9" s="6">
        <f>'[18]2011. 1월'!F37</f>
        <v>6.5119999999999996</v>
      </c>
      <c r="H9" s="6">
        <f>'[18]2011. 1월'!G37</f>
        <v>2.88</v>
      </c>
      <c r="I9" s="4">
        <f>'[18]2011. 1월'!H37</f>
        <v>30500</v>
      </c>
      <c r="J9" s="4">
        <f>'[18]2011. 1월'!I37</f>
        <v>27</v>
      </c>
      <c r="K9" s="5">
        <f>'[18]2011. 1월'!J37</f>
        <v>1.7</v>
      </c>
      <c r="L9" s="5">
        <f>'[18]2011. 1월'!K37</f>
        <v>5.3</v>
      </c>
      <c r="M9" s="5">
        <f>'[18]2011. 1월'!L37</f>
        <v>2.4</v>
      </c>
      <c r="N9" s="6">
        <f>'[18]2011. 1월'!M37</f>
        <v>5.52</v>
      </c>
      <c r="O9" s="6">
        <f>'[18]2011. 1월'!N37</f>
        <v>1.1639999999999999</v>
      </c>
      <c r="P9" s="7" t="s">
        <v>67</v>
      </c>
    </row>
    <row r="10" spans="1:16" ht="18.75" customHeight="1">
      <c r="A10" s="22"/>
      <c r="B10" s="1" t="s">
        <v>46</v>
      </c>
      <c r="C10" s="4">
        <f>'[18]2011. 1월'!B36</f>
        <v>27</v>
      </c>
      <c r="D10" s="5">
        <f>'[18]2011. 1월'!C36</f>
        <v>14.8</v>
      </c>
      <c r="E10" s="5">
        <f>'[18]2011. 1월'!D36</f>
        <v>11.2</v>
      </c>
      <c r="F10" s="5">
        <f>'[18]2011. 1월'!E36</f>
        <v>4</v>
      </c>
      <c r="G10" s="6">
        <f>'[18]2011. 1월'!F36</f>
        <v>6.5119999999999996</v>
      </c>
      <c r="H10" s="6">
        <f>'[18]2011. 1월'!G36</f>
        <v>2.88</v>
      </c>
      <c r="I10" s="4">
        <f>'[18]2011. 1월'!H36</f>
        <v>30500</v>
      </c>
      <c r="J10" s="4">
        <f>'[18]2011. 1월'!I36</f>
        <v>27</v>
      </c>
      <c r="K10" s="5">
        <f>'[18]2011. 1월'!J36</f>
        <v>1.7</v>
      </c>
      <c r="L10" s="5">
        <f>'[18]2011. 1월'!K36</f>
        <v>5.3</v>
      </c>
      <c r="M10" s="5">
        <f>'[18]2011. 1월'!L36</f>
        <v>2.4</v>
      </c>
      <c r="N10" s="6">
        <f>'[18]2011. 1월'!M36</f>
        <v>5.52</v>
      </c>
      <c r="O10" s="6">
        <f>'[18]2011. 1월'!N36</f>
        <v>1.1639999999999999</v>
      </c>
      <c r="P10" s="7" t="s">
        <v>67</v>
      </c>
    </row>
    <row r="11" spans="1:16" ht="18.75" customHeight="1">
      <c r="A11" s="22" t="s">
        <v>48</v>
      </c>
      <c r="B11" s="1" t="s">
        <v>44</v>
      </c>
      <c r="C11" s="4">
        <f>'[18]2011. 2월'!B38</f>
        <v>33</v>
      </c>
      <c r="D11" s="5">
        <f>'[18]2011. 2월'!C38</f>
        <v>17.100000000000001</v>
      </c>
      <c r="E11" s="5">
        <f>'[18]2011. 2월'!D38</f>
        <v>14.6</v>
      </c>
      <c r="F11" s="5">
        <f>'[18]2011. 2월'!E38</f>
        <v>7</v>
      </c>
      <c r="G11" s="6">
        <f>'[18]2011. 2월'!F38</f>
        <v>10.128</v>
      </c>
      <c r="H11" s="6">
        <f>'[18]2011. 2월'!G38</f>
        <v>2.52</v>
      </c>
      <c r="I11" s="4">
        <f>'[18]2011. 2월'!H38</f>
        <v>29000</v>
      </c>
      <c r="J11" s="4">
        <f>'[18]2011. 2월'!I38</f>
        <v>33</v>
      </c>
      <c r="K11" s="5">
        <f>'[18]2011. 2월'!J38</f>
        <v>4</v>
      </c>
      <c r="L11" s="5">
        <f>'[18]2011. 2월'!K38</f>
        <v>5.0999999999999996</v>
      </c>
      <c r="M11" s="5">
        <f>'[18]2011. 2월'!L38</f>
        <v>1.5</v>
      </c>
      <c r="N11" s="6">
        <f>'[18]2011. 2월'!M38</f>
        <v>6.3840000000000003</v>
      </c>
      <c r="O11" s="6">
        <f>'[18]2011. 2월'!N38</f>
        <v>1.1279999999999999</v>
      </c>
      <c r="P11" s="7" t="s">
        <v>67</v>
      </c>
    </row>
    <row r="12" spans="1:16" ht="18.75" customHeight="1">
      <c r="A12" s="22"/>
      <c r="B12" s="1" t="s">
        <v>45</v>
      </c>
      <c r="C12" s="4">
        <f>'[18]2011. 2월'!B37</f>
        <v>33</v>
      </c>
      <c r="D12" s="5">
        <f>'[18]2011. 2월'!C37</f>
        <v>17.100000000000001</v>
      </c>
      <c r="E12" s="5">
        <f>'[18]2011. 2월'!D37</f>
        <v>14.6</v>
      </c>
      <c r="F12" s="5">
        <f>'[18]2011. 2월'!E37</f>
        <v>7</v>
      </c>
      <c r="G12" s="6">
        <f>'[18]2011. 2월'!F37</f>
        <v>10.128</v>
      </c>
      <c r="H12" s="6">
        <f>'[18]2011. 2월'!G37</f>
        <v>2.52</v>
      </c>
      <c r="I12" s="4">
        <f>'[18]2011. 2월'!H37</f>
        <v>29000</v>
      </c>
      <c r="J12" s="4">
        <f>'[18]2011. 2월'!I37</f>
        <v>33</v>
      </c>
      <c r="K12" s="5">
        <f>'[18]2011. 2월'!J37</f>
        <v>4</v>
      </c>
      <c r="L12" s="5">
        <f>'[18]2011. 2월'!K37</f>
        <v>5.0999999999999996</v>
      </c>
      <c r="M12" s="5">
        <f>'[18]2011. 2월'!L37</f>
        <v>1.5</v>
      </c>
      <c r="N12" s="6">
        <f>'[18]2011. 2월'!M37</f>
        <v>6.3840000000000003</v>
      </c>
      <c r="O12" s="6">
        <f>'[18]2011. 2월'!N37</f>
        <v>1.1279999999999999</v>
      </c>
      <c r="P12" s="7" t="s">
        <v>67</v>
      </c>
    </row>
    <row r="13" spans="1:16" ht="18.75" customHeight="1">
      <c r="A13" s="22"/>
      <c r="B13" s="1" t="s">
        <v>46</v>
      </c>
      <c r="C13" s="4">
        <f>'[18]2011. 2월'!B36</f>
        <v>33</v>
      </c>
      <c r="D13" s="5">
        <f>'[18]2011. 2월'!C36</f>
        <v>17.100000000000001</v>
      </c>
      <c r="E13" s="5">
        <f>'[18]2011. 2월'!D36</f>
        <v>14.6</v>
      </c>
      <c r="F13" s="5">
        <f>'[18]2011. 2월'!E36</f>
        <v>7</v>
      </c>
      <c r="G13" s="6">
        <f>'[18]2011. 2월'!F36</f>
        <v>10.128</v>
      </c>
      <c r="H13" s="6">
        <f>'[18]2011. 2월'!G36</f>
        <v>2.52</v>
      </c>
      <c r="I13" s="4">
        <f>'[18]2011. 2월'!H36</f>
        <v>29000</v>
      </c>
      <c r="J13" s="4">
        <f>'[18]2011. 2월'!I36</f>
        <v>33</v>
      </c>
      <c r="K13" s="5">
        <f>'[18]2011. 2월'!J36</f>
        <v>4</v>
      </c>
      <c r="L13" s="5">
        <f>'[18]2011. 2월'!K36</f>
        <v>5.0999999999999996</v>
      </c>
      <c r="M13" s="5">
        <f>'[18]2011. 2월'!L36</f>
        <v>1.5</v>
      </c>
      <c r="N13" s="6">
        <f>'[18]2011. 2월'!M36</f>
        <v>6.3840000000000003</v>
      </c>
      <c r="O13" s="6">
        <f>'[18]2011. 2월'!N36</f>
        <v>1.1279999999999999</v>
      </c>
      <c r="P13" s="7" t="s">
        <v>67</v>
      </c>
    </row>
    <row r="14" spans="1:16" ht="18.75" customHeight="1">
      <c r="A14" s="22" t="s">
        <v>49</v>
      </c>
      <c r="B14" s="1" t="s">
        <v>44</v>
      </c>
      <c r="C14" s="4">
        <f>'[18]2011. 3월'!B38</f>
        <v>34</v>
      </c>
      <c r="D14" s="5">
        <f>'[18]2011. 3월'!C38</f>
        <v>26.2</v>
      </c>
      <c r="E14" s="5">
        <f>'[18]2011. 3월'!D38</f>
        <v>20.9</v>
      </c>
      <c r="F14" s="5">
        <f>'[18]2011. 3월'!E38</f>
        <v>25</v>
      </c>
      <c r="G14" s="6">
        <f>'[18]2011. 3월'!F38</f>
        <v>10.896000000000001</v>
      </c>
      <c r="H14" s="6">
        <f>'[18]2011. 3월'!G38</f>
        <v>3.8639999999999999</v>
      </c>
      <c r="I14" s="4">
        <f>'[18]2011. 3월'!H38</f>
        <v>31000</v>
      </c>
      <c r="J14" s="4">
        <f>'[18]2011. 3월'!I38</f>
        <v>34</v>
      </c>
      <c r="K14" s="5">
        <f>'[18]2011. 3월'!J38</f>
        <v>3.4</v>
      </c>
      <c r="L14" s="5">
        <f>'[18]2011. 3월'!K38</f>
        <v>5.8</v>
      </c>
      <c r="M14" s="5">
        <f>'[18]2011. 3월'!L38</f>
        <v>6.3</v>
      </c>
      <c r="N14" s="6">
        <f>'[18]2011. 3월'!M38</f>
        <v>6.84</v>
      </c>
      <c r="O14" s="6">
        <f>'[18]2011. 3월'!N38</f>
        <v>1.056</v>
      </c>
      <c r="P14" s="7" t="s">
        <v>67</v>
      </c>
    </row>
    <row r="15" spans="1:16" ht="18.75" customHeight="1">
      <c r="A15" s="22"/>
      <c r="B15" s="1" t="s">
        <v>45</v>
      </c>
      <c r="C15" s="4">
        <f>'[18]2011. 3월'!B37</f>
        <v>34</v>
      </c>
      <c r="D15" s="5">
        <f>'[18]2011. 3월'!C37</f>
        <v>26.2</v>
      </c>
      <c r="E15" s="5">
        <f>'[18]2011. 3월'!D37</f>
        <v>20.9</v>
      </c>
      <c r="F15" s="5">
        <f>'[18]2011. 3월'!E37</f>
        <v>25</v>
      </c>
      <c r="G15" s="6">
        <f>'[18]2011. 3월'!F37</f>
        <v>10.896000000000001</v>
      </c>
      <c r="H15" s="6">
        <f>'[18]2011. 3월'!G37</f>
        <v>3.8639999999999999</v>
      </c>
      <c r="I15" s="4">
        <f>'[18]2011. 3월'!H37</f>
        <v>30500</v>
      </c>
      <c r="J15" s="4">
        <f>'[18]2011. 3월'!I37</f>
        <v>34</v>
      </c>
      <c r="K15" s="5">
        <f>'[18]2011. 3월'!J37</f>
        <v>3.4</v>
      </c>
      <c r="L15" s="5">
        <f>'[18]2011. 3월'!K37</f>
        <v>5.8</v>
      </c>
      <c r="M15" s="5">
        <f>'[18]2011. 3월'!L37</f>
        <v>6.3</v>
      </c>
      <c r="N15" s="6">
        <f>'[18]2011. 3월'!M37</f>
        <v>6.84</v>
      </c>
      <c r="O15" s="6">
        <f>'[18]2011. 3월'!N37</f>
        <v>1.056</v>
      </c>
      <c r="P15" s="7" t="s">
        <v>67</v>
      </c>
    </row>
    <row r="16" spans="1:16" ht="18.75" customHeight="1">
      <c r="A16" s="22"/>
      <c r="B16" s="1" t="s">
        <v>46</v>
      </c>
      <c r="C16" s="4">
        <f>'[18]2011. 3월'!B36</f>
        <v>34</v>
      </c>
      <c r="D16" s="5">
        <f>'[18]2011. 3월'!C36</f>
        <v>26.2</v>
      </c>
      <c r="E16" s="5">
        <f>'[18]2011. 3월'!D36</f>
        <v>20.9</v>
      </c>
      <c r="F16" s="5">
        <f>'[18]2011. 3월'!E36</f>
        <v>25</v>
      </c>
      <c r="G16" s="6">
        <f>'[18]2011. 3월'!F36</f>
        <v>10.896000000000001</v>
      </c>
      <c r="H16" s="6">
        <f>'[18]2011. 3월'!G36</f>
        <v>3.8639999999999999</v>
      </c>
      <c r="I16" s="4">
        <f>'[18]2011. 3월'!H36</f>
        <v>30500</v>
      </c>
      <c r="J16" s="4">
        <f>'[18]2011. 3월'!I36</f>
        <v>34</v>
      </c>
      <c r="K16" s="5">
        <f>'[18]2011. 3월'!J36</f>
        <v>3.4</v>
      </c>
      <c r="L16" s="5">
        <f>'[18]2011. 3월'!K36</f>
        <v>5.8</v>
      </c>
      <c r="M16" s="5">
        <f>'[18]2011. 3월'!L36</f>
        <v>6.3</v>
      </c>
      <c r="N16" s="6">
        <f>'[18]2011. 3월'!M36</f>
        <v>6.84</v>
      </c>
      <c r="O16" s="6">
        <f>'[18]2011. 3월'!N36</f>
        <v>1.056</v>
      </c>
      <c r="P16" s="7" t="s">
        <v>67</v>
      </c>
    </row>
    <row r="17" spans="1:16" ht="18.75" customHeight="1">
      <c r="A17" s="22" t="s">
        <v>50</v>
      </c>
      <c r="B17" s="1" t="s">
        <v>44</v>
      </c>
      <c r="C17" s="4">
        <f>'[18]2011. 4월'!B38</f>
        <v>27</v>
      </c>
      <c r="D17" s="5">
        <f>'[18]2011. 4월'!C38</f>
        <v>53.5</v>
      </c>
      <c r="E17" s="5">
        <f>'[18]2011. 4월'!D38</f>
        <v>42.1</v>
      </c>
      <c r="F17" s="5">
        <f>'[18]2011. 4월'!E38</f>
        <v>44</v>
      </c>
      <c r="G17" s="6">
        <f>'[18]2011. 4월'!F38</f>
        <v>21.2</v>
      </c>
      <c r="H17" s="6">
        <f>'[18]2011. 4월'!G38</f>
        <v>3.9119999999999999</v>
      </c>
      <c r="I17" s="4">
        <f>'[18]2011. 4월'!H38</f>
        <v>31000</v>
      </c>
      <c r="J17" s="4">
        <f>'[18]2011. 4월'!I38</f>
        <v>27</v>
      </c>
      <c r="K17" s="5">
        <f>'[18]2011. 4월'!J38</f>
        <v>3.4</v>
      </c>
      <c r="L17" s="5">
        <f>'[18]2011. 4월'!K38</f>
        <v>5.6</v>
      </c>
      <c r="M17" s="5">
        <f>'[18]2011. 4월'!L38</f>
        <v>5.6</v>
      </c>
      <c r="N17" s="6">
        <f>'[18]2011. 4월'!M38</f>
        <v>6.5759999999999996</v>
      </c>
      <c r="O17" s="6">
        <f>'[18]2011. 4월'!N38</f>
        <v>0.55200000000000005</v>
      </c>
      <c r="P17" s="7" t="s">
        <v>67</v>
      </c>
    </row>
    <row r="18" spans="1:16" ht="18.75" customHeight="1">
      <c r="A18" s="22"/>
      <c r="B18" s="1" t="s">
        <v>45</v>
      </c>
      <c r="C18" s="4">
        <f>'[18]2011. 4월'!B37</f>
        <v>27</v>
      </c>
      <c r="D18" s="5">
        <f>'[18]2011. 4월'!C37</f>
        <v>53.5</v>
      </c>
      <c r="E18" s="5">
        <f>'[18]2011. 4월'!D37</f>
        <v>42.1</v>
      </c>
      <c r="F18" s="5">
        <f>'[18]2011. 4월'!E37</f>
        <v>44</v>
      </c>
      <c r="G18" s="6">
        <f>'[18]2011. 4월'!F37</f>
        <v>21.2</v>
      </c>
      <c r="H18" s="6">
        <f>'[18]2011. 4월'!G37</f>
        <v>3.9119999999999999</v>
      </c>
      <c r="I18" s="4">
        <f>'[18]2011. 4월'!H37</f>
        <v>30500</v>
      </c>
      <c r="J18" s="4">
        <f>'[18]2011. 4월'!I37</f>
        <v>27</v>
      </c>
      <c r="K18" s="5">
        <f>'[18]2011. 4월'!J37</f>
        <v>3.4</v>
      </c>
      <c r="L18" s="5">
        <f>'[18]2011. 4월'!K37</f>
        <v>5.6</v>
      </c>
      <c r="M18" s="5">
        <f>'[18]2011. 4월'!L37</f>
        <v>5.6</v>
      </c>
      <c r="N18" s="6">
        <f>'[18]2011. 4월'!M37</f>
        <v>6.5759999999999996</v>
      </c>
      <c r="O18" s="6">
        <f>'[18]2011. 4월'!N37</f>
        <v>0.55200000000000005</v>
      </c>
      <c r="P18" s="7" t="s">
        <v>67</v>
      </c>
    </row>
    <row r="19" spans="1:16" ht="18.75" customHeight="1">
      <c r="A19" s="22"/>
      <c r="B19" s="1" t="s">
        <v>46</v>
      </c>
      <c r="C19" s="4">
        <f>'[18]2011. 4월'!B36</f>
        <v>27</v>
      </c>
      <c r="D19" s="5">
        <f>'[18]2011. 4월'!C36</f>
        <v>53.5</v>
      </c>
      <c r="E19" s="5">
        <f>'[18]2011. 4월'!D36</f>
        <v>42.1</v>
      </c>
      <c r="F19" s="5">
        <f>'[18]2011. 4월'!E36</f>
        <v>44</v>
      </c>
      <c r="G19" s="6">
        <f>'[18]2011. 4월'!F36</f>
        <v>21.2</v>
      </c>
      <c r="H19" s="6">
        <f>'[18]2011. 4월'!G36</f>
        <v>3.9119999999999999</v>
      </c>
      <c r="I19" s="4">
        <f>'[18]2011. 4월'!H36</f>
        <v>30500</v>
      </c>
      <c r="J19" s="4">
        <f>'[18]2011. 4월'!I36</f>
        <v>27</v>
      </c>
      <c r="K19" s="5">
        <f>'[18]2011. 4월'!J36</f>
        <v>3.4</v>
      </c>
      <c r="L19" s="5">
        <f>'[18]2011. 4월'!K36</f>
        <v>5.6</v>
      </c>
      <c r="M19" s="5">
        <f>'[18]2011. 4월'!L36</f>
        <v>5.6</v>
      </c>
      <c r="N19" s="6">
        <f>'[18]2011. 4월'!M36</f>
        <v>6.5759999999999996</v>
      </c>
      <c r="O19" s="6">
        <f>'[18]2011. 4월'!N36</f>
        <v>0.55200000000000005</v>
      </c>
      <c r="P19" s="7" t="s">
        <v>67</v>
      </c>
    </row>
    <row r="20" spans="1:16" ht="18.75" customHeight="1">
      <c r="A20" s="22" t="s">
        <v>51</v>
      </c>
      <c r="B20" s="1" t="s">
        <v>44</v>
      </c>
      <c r="C20" s="4">
        <f>'[18]2011. 5월'!B38</f>
        <v>21</v>
      </c>
      <c r="D20" s="5">
        <f>'[18]2011. 5월'!C38</f>
        <v>81.3</v>
      </c>
      <c r="E20" s="5">
        <f>'[18]2011. 5월'!D38</f>
        <v>67</v>
      </c>
      <c r="F20" s="5">
        <f>'[18]2011. 5월'!E38</f>
        <v>80</v>
      </c>
      <c r="G20" s="6">
        <f>'[18]2011. 5월'!F38</f>
        <v>30.24</v>
      </c>
      <c r="H20" s="6">
        <f>'[18]2011. 5월'!G38</f>
        <v>3.8159999999999998</v>
      </c>
      <c r="I20" s="4">
        <f>'[18]2011. 5월'!H38</f>
        <v>32000</v>
      </c>
      <c r="J20" s="4">
        <f>'[18]2011. 5월'!I38</f>
        <v>21</v>
      </c>
      <c r="K20" s="5">
        <f>'[18]2011. 5월'!J38</f>
        <v>3.1</v>
      </c>
      <c r="L20" s="5">
        <f>'[18]2011. 5월'!K38</f>
        <v>5.4</v>
      </c>
      <c r="M20" s="5">
        <f>'[18]2011. 5월'!L38</f>
        <v>3.8</v>
      </c>
      <c r="N20" s="6">
        <f>'[18]2011. 5월'!M38</f>
        <v>5.2560000000000002</v>
      </c>
      <c r="O20" s="6">
        <f>'[18]2011. 5월'!N38</f>
        <v>0.39400000000000002</v>
      </c>
      <c r="P20" s="7" t="s">
        <v>67</v>
      </c>
    </row>
    <row r="21" spans="1:16" ht="18.75" customHeight="1">
      <c r="A21" s="22"/>
      <c r="B21" s="1" t="s">
        <v>45</v>
      </c>
      <c r="C21" s="4">
        <f>'[18]2011. 5월'!B37</f>
        <v>21</v>
      </c>
      <c r="D21" s="5">
        <f>'[18]2011. 5월'!C37</f>
        <v>81.3</v>
      </c>
      <c r="E21" s="5">
        <f>'[18]2011. 5월'!D37</f>
        <v>67</v>
      </c>
      <c r="F21" s="5">
        <f>'[18]2011. 5월'!E37</f>
        <v>80</v>
      </c>
      <c r="G21" s="6">
        <f>'[18]2011. 5월'!F37</f>
        <v>30.24</v>
      </c>
      <c r="H21" s="6">
        <f>'[18]2011. 5월'!G37</f>
        <v>3.8159999999999998</v>
      </c>
      <c r="I21" s="4">
        <f>'[18]2011. 5월'!H37</f>
        <v>32000</v>
      </c>
      <c r="J21" s="4">
        <f>'[18]2011. 5월'!I37</f>
        <v>21</v>
      </c>
      <c r="K21" s="5">
        <f>'[18]2011. 5월'!J37</f>
        <v>3.1</v>
      </c>
      <c r="L21" s="5">
        <f>'[18]2011. 5월'!K37</f>
        <v>5.4</v>
      </c>
      <c r="M21" s="5">
        <f>'[18]2011. 5월'!L37</f>
        <v>3.8</v>
      </c>
      <c r="N21" s="6">
        <f>'[18]2011. 5월'!M37</f>
        <v>5.2560000000000002</v>
      </c>
      <c r="O21" s="6">
        <f>'[18]2011. 5월'!N37</f>
        <v>0.39400000000000002</v>
      </c>
      <c r="P21" s="7" t="s">
        <v>67</v>
      </c>
    </row>
    <row r="22" spans="1:16" ht="18.75" customHeight="1">
      <c r="A22" s="22"/>
      <c r="B22" s="1" t="s">
        <v>46</v>
      </c>
      <c r="C22" s="4">
        <f>'[18]2011. 5월'!B36</f>
        <v>21</v>
      </c>
      <c r="D22" s="5">
        <f>'[18]2011. 5월'!C36</f>
        <v>81.3</v>
      </c>
      <c r="E22" s="5">
        <f>'[18]2011. 5월'!D36</f>
        <v>67</v>
      </c>
      <c r="F22" s="5">
        <f>'[18]2011. 5월'!E36</f>
        <v>80</v>
      </c>
      <c r="G22" s="6">
        <f>'[18]2011. 5월'!F36</f>
        <v>30.24</v>
      </c>
      <c r="H22" s="6">
        <f>'[18]2011. 5월'!G36</f>
        <v>3.8159999999999998</v>
      </c>
      <c r="I22" s="4">
        <f>'[18]2011. 5월'!H36</f>
        <v>32000</v>
      </c>
      <c r="J22" s="4">
        <f>'[18]2011. 5월'!I36</f>
        <v>21</v>
      </c>
      <c r="K22" s="5">
        <f>'[18]2011. 5월'!J36</f>
        <v>3.1</v>
      </c>
      <c r="L22" s="5">
        <f>'[18]2011. 5월'!K36</f>
        <v>5.4</v>
      </c>
      <c r="M22" s="5">
        <f>'[18]2011. 5월'!L36</f>
        <v>3.8</v>
      </c>
      <c r="N22" s="6">
        <f>'[18]2011. 5월'!M36</f>
        <v>5.2560000000000002</v>
      </c>
      <c r="O22" s="6">
        <f>'[18]2011. 5월'!N36</f>
        <v>0.39400000000000002</v>
      </c>
      <c r="P22" s="7" t="s">
        <v>67</v>
      </c>
    </row>
    <row r="23" spans="1:16" ht="18.75" customHeight="1">
      <c r="A23" s="22" t="s">
        <v>52</v>
      </c>
      <c r="B23" s="1" t="s">
        <v>44</v>
      </c>
      <c r="C23" s="4">
        <f>'[18]2011. 6월'!B38</f>
        <v>16</v>
      </c>
      <c r="D23" s="5">
        <f>'[18]2011. 6월'!C38</f>
        <v>92.6</v>
      </c>
      <c r="E23" s="5">
        <f>'[18]2011. 6월'!D38</f>
        <v>77</v>
      </c>
      <c r="F23" s="5">
        <f>'[18]2011. 6월'!E38</f>
        <v>92</v>
      </c>
      <c r="G23" s="6">
        <f>'[18]2011. 6월'!F38</f>
        <v>31.32</v>
      </c>
      <c r="H23" s="6">
        <f>'[18]2011. 6월'!G38</f>
        <v>3.84</v>
      </c>
      <c r="I23" s="4">
        <f>'[18]2011. 6월'!H38</f>
        <v>31000</v>
      </c>
      <c r="J23" s="4">
        <f>'[18]2011. 6월'!I38</f>
        <v>16</v>
      </c>
      <c r="K23" s="5">
        <f>'[18]2011. 6월'!J38</f>
        <v>2.2999999999999998</v>
      </c>
      <c r="L23" s="5">
        <f>'[18]2011. 6월'!K38</f>
        <v>4.3</v>
      </c>
      <c r="M23" s="5">
        <f>'[18]2011. 6월'!L38</f>
        <v>3.2</v>
      </c>
      <c r="N23" s="6">
        <f>'[18]2011. 6월'!M38</f>
        <v>6.6239999999999997</v>
      </c>
      <c r="O23" s="6">
        <f>'[18]2011. 6월'!N38</f>
        <v>0.52800000000000002</v>
      </c>
      <c r="P23" s="7" t="s">
        <v>67</v>
      </c>
    </row>
    <row r="24" spans="1:16" ht="18.75" customHeight="1">
      <c r="A24" s="22"/>
      <c r="B24" s="1" t="s">
        <v>45</v>
      </c>
      <c r="C24" s="4">
        <f>'[18]2011. 6월'!B37</f>
        <v>16</v>
      </c>
      <c r="D24" s="5">
        <f>'[18]2011. 6월'!C37</f>
        <v>92.6</v>
      </c>
      <c r="E24" s="5">
        <f>'[18]2011. 6월'!D37</f>
        <v>77</v>
      </c>
      <c r="F24" s="5">
        <f>'[18]2011. 6월'!E37</f>
        <v>92</v>
      </c>
      <c r="G24" s="6">
        <f>'[18]2011. 6월'!F37</f>
        <v>31.32</v>
      </c>
      <c r="H24" s="6">
        <f>'[18]2011. 6월'!G37</f>
        <v>3.84</v>
      </c>
      <c r="I24" s="4">
        <f>'[18]2011. 6월'!H37</f>
        <v>31000</v>
      </c>
      <c r="J24" s="4">
        <f>'[18]2011. 6월'!I37</f>
        <v>16</v>
      </c>
      <c r="K24" s="5">
        <f>'[18]2011. 6월'!J37</f>
        <v>2.2999999999999998</v>
      </c>
      <c r="L24" s="5">
        <f>'[18]2011. 6월'!K37</f>
        <v>4.3</v>
      </c>
      <c r="M24" s="5">
        <f>'[18]2011. 6월'!L37</f>
        <v>3.2</v>
      </c>
      <c r="N24" s="6">
        <f>'[18]2011. 6월'!M37</f>
        <v>6.6239999999999997</v>
      </c>
      <c r="O24" s="6">
        <f>'[18]2011. 6월'!N37</f>
        <v>0.52800000000000002</v>
      </c>
      <c r="P24" s="7" t="s">
        <v>67</v>
      </c>
    </row>
    <row r="25" spans="1:16" ht="18.75" customHeight="1">
      <c r="A25" s="22"/>
      <c r="B25" s="1" t="s">
        <v>46</v>
      </c>
      <c r="C25" s="4">
        <f>'[18]2011. 6월'!B36</f>
        <v>16</v>
      </c>
      <c r="D25" s="5">
        <f>'[18]2011. 6월'!C36</f>
        <v>92.6</v>
      </c>
      <c r="E25" s="5">
        <f>'[18]2011. 6월'!D36</f>
        <v>77</v>
      </c>
      <c r="F25" s="5">
        <f>'[18]2011. 6월'!E36</f>
        <v>92</v>
      </c>
      <c r="G25" s="6">
        <f>'[18]2011. 6월'!F36</f>
        <v>31.32</v>
      </c>
      <c r="H25" s="6">
        <f>'[18]2011. 6월'!G36</f>
        <v>3.84</v>
      </c>
      <c r="I25" s="4">
        <f>'[18]2011. 6월'!H36</f>
        <v>31000</v>
      </c>
      <c r="J25" s="4">
        <f>'[18]2011. 6월'!I36</f>
        <v>16</v>
      </c>
      <c r="K25" s="5">
        <f>'[18]2011. 6월'!J36</f>
        <v>2.2999999999999998</v>
      </c>
      <c r="L25" s="5">
        <f>'[18]2011. 6월'!K36</f>
        <v>4.3</v>
      </c>
      <c r="M25" s="5">
        <f>'[18]2011. 6월'!L36</f>
        <v>3.2</v>
      </c>
      <c r="N25" s="6">
        <f>'[18]2011. 6월'!M36</f>
        <v>6.6239999999999997</v>
      </c>
      <c r="O25" s="6">
        <f>'[18]2011. 6월'!N36</f>
        <v>0.52800000000000002</v>
      </c>
      <c r="P25" s="7" t="s">
        <v>67</v>
      </c>
    </row>
    <row r="26" spans="1:16" ht="18.75" customHeight="1">
      <c r="A26" s="22" t="s">
        <v>53</v>
      </c>
      <c r="B26" s="1" t="s">
        <v>44</v>
      </c>
      <c r="C26" s="4">
        <f>'[18]2011. 7월'!B38</f>
        <v>26</v>
      </c>
      <c r="D26" s="5">
        <f>'[18]2011. 7월'!C38</f>
        <v>76.400000000000006</v>
      </c>
      <c r="E26" s="5">
        <f>'[18]2011. 7월'!D38</f>
        <v>63</v>
      </c>
      <c r="F26" s="5">
        <f>'[18]2011. 7월'!E38</f>
        <v>54</v>
      </c>
      <c r="G26" s="6">
        <f>'[18]2011. 7월'!F38</f>
        <v>27.071999999999999</v>
      </c>
      <c r="H26" s="6">
        <f>'[18]2011. 7월'!G38</f>
        <v>2.1840000000000002</v>
      </c>
      <c r="I26" s="4">
        <f>'[18]2011. 7월'!H38</f>
        <v>30000</v>
      </c>
      <c r="J26" s="4">
        <f>'[18]2011. 7월'!I38</f>
        <v>26</v>
      </c>
      <c r="K26" s="5">
        <f>'[18]2011. 7월'!J38</f>
        <v>2.6</v>
      </c>
      <c r="L26" s="5">
        <f>'[18]2011. 7월'!K38</f>
        <v>4.5</v>
      </c>
      <c r="M26" s="5">
        <f>'[18]2011. 7월'!L38</f>
        <v>2.8</v>
      </c>
      <c r="N26" s="6">
        <f>'[18]2011. 7월'!M38</f>
        <v>6.024</v>
      </c>
      <c r="O26" s="6">
        <f>'[18]2011. 7월'!N38</f>
        <v>0.55200000000000005</v>
      </c>
      <c r="P26" s="7" t="s">
        <v>67</v>
      </c>
    </row>
    <row r="27" spans="1:16" ht="18.75" customHeight="1">
      <c r="A27" s="22"/>
      <c r="B27" s="1" t="s">
        <v>45</v>
      </c>
      <c r="C27" s="4">
        <f>'[18]2011. 7월'!B37</f>
        <v>26</v>
      </c>
      <c r="D27" s="5">
        <f>'[18]2011. 7월'!C37</f>
        <v>76.400000000000006</v>
      </c>
      <c r="E27" s="5">
        <f>'[18]2011. 7월'!D37</f>
        <v>63</v>
      </c>
      <c r="F27" s="5">
        <f>'[18]2011. 7월'!E37</f>
        <v>54</v>
      </c>
      <c r="G27" s="6">
        <f>'[18]2011. 7월'!F37</f>
        <v>27.071999999999999</v>
      </c>
      <c r="H27" s="6">
        <f>'[18]2011. 7월'!G37</f>
        <v>2.1840000000000002</v>
      </c>
      <c r="I27" s="4">
        <f>'[18]2011. 7월'!H37</f>
        <v>30000</v>
      </c>
      <c r="J27" s="4">
        <f>'[18]2011. 7월'!I37</f>
        <v>26</v>
      </c>
      <c r="K27" s="5">
        <f>'[18]2011. 7월'!J37</f>
        <v>2.6</v>
      </c>
      <c r="L27" s="5">
        <f>'[18]2011. 7월'!K37</f>
        <v>4.5</v>
      </c>
      <c r="M27" s="5">
        <f>'[18]2011. 7월'!L37</f>
        <v>2.8</v>
      </c>
      <c r="N27" s="6">
        <f>'[18]2011. 7월'!M37</f>
        <v>6.024</v>
      </c>
      <c r="O27" s="6">
        <f>'[18]2011. 7월'!N37</f>
        <v>0.55200000000000005</v>
      </c>
      <c r="P27" s="7" t="s">
        <v>67</v>
      </c>
    </row>
    <row r="28" spans="1:16" ht="18.75" customHeight="1">
      <c r="A28" s="22"/>
      <c r="B28" s="1" t="s">
        <v>46</v>
      </c>
      <c r="C28" s="4">
        <f>'[18]2011. 7월'!B36</f>
        <v>26</v>
      </c>
      <c r="D28" s="5">
        <f>'[18]2011. 7월'!C36</f>
        <v>76.400000000000006</v>
      </c>
      <c r="E28" s="5">
        <f>'[18]2011. 7월'!D36</f>
        <v>63</v>
      </c>
      <c r="F28" s="5">
        <f>'[18]2011. 7월'!E36</f>
        <v>54</v>
      </c>
      <c r="G28" s="6">
        <f>'[18]2011. 7월'!F36</f>
        <v>27.071999999999999</v>
      </c>
      <c r="H28" s="6">
        <f>'[18]2011. 7월'!G36</f>
        <v>2.1840000000000002</v>
      </c>
      <c r="I28" s="4">
        <f>'[18]2011. 7월'!H36</f>
        <v>30000</v>
      </c>
      <c r="J28" s="4">
        <f>'[18]2011. 7월'!I36</f>
        <v>26</v>
      </c>
      <c r="K28" s="5">
        <f>'[18]2011. 7월'!J36</f>
        <v>2.6</v>
      </c>
      <c r="L28" s="5">
        <f>'[18]2011. 7월'!K36</f>
        <v>4.5</v>
      </c>
      <c r="M28" s="5">
        <f>'[18]2011. 7월'!L36</f>
        <v>2.8</v>
      </c>
      <c r="N28" s="6">
        <f>'[18]2011. 7월'!M36</f>
        <v>6.024</v>
      </c>
      <c r="O28" s="6">
        <f>'[18]2011. 7월'!N36</f>
        <v>0.55200000000000005</v>
      </c>
      <c r="P28" s="7" t="s">
        <v>67</v>
      </c>
    </row>
    <row r="29" spans="1:16" ht="18.75" customHeight="1">
      <c r="A29" s="22" t="s">
        <v>54</v>
      </c>
      <c r="B29" s="1" t="s">
        <v>44</v>
      </c>
      <c r="C29" s="4">
        <f>'[18]2011. 8월'!B38</f>
        <v>25</v>
      </c>
      <c r="D29" s="5">
        <f>'[18]2011. 8월'!C38</f>
        <v>99.6</v>
      </c>
      <c r="E29" s="5">
        <f>'[18]2011. 8월'!D38</f>
        <v>82.8</v>
      </c>
      <c r="F29" s="5">
        <f>'[18]2011. 8월'!E38</f>
        <v>90.9</v>
      </c>
      <c r="G29" s="6">
        <f>'[18]2011. 8월'!F38</f>
        <v>30.54</v>
      </c>
      <c r="H29" s="6">
        <f>'[18]2011. 8월'!G38</f>
        <v>3.048</v>
      </c>
      <c r="I29" s="4">
        <f>'[18]2011. 8월'!H38</f>
        <v>31000</v>
      </c>
      <c r="J29" s="4">
        <f>'[18]2011. 8월'!I38</f>
        <v>25</v>
      </c>
      <c r="K29" s="5">
        <f>'[18]2011. 8월'!J38</f>
        <v>2.7</v>
      </c>
      <c r="L29" s="5">
        <f>'[18]2011. 8월'!K38</f>
        <v>4.8</v>
      </c>
      <c r="M29" s="5">
        <f>'[18]2011. 8월'!L38</f>
        <v>2.4</v>
      </c>
      <c r="N29" s="6">
        <f>'[18]2011. 8월'!M38</f>
        <v>7.1280000000000001</v>
      </c>
      <c r="O29" s="6">
        <f>'[18]2011. 8월'!N38</f>
        <v>0.67200000000000004</v>
      </c>
      <c r="P29" s="7" t="str">
        <f>'[18]2011. 8월'!O38</f>
        <v>&lt;30</v>
      </c>
    </row>
    <row r="30" spans="1:16" ht="18.75" customHeight="1">
      <c r="A30" s="22"/>
      <c r="B30" s="1" t="s">
        <v>45</v>
      </c>
      <c r="C30" s="4">
        <f>'[18]2011. 8월'!B37</f>
        <v>25</v>
      </c>
      <c r="D30" s="5">
        <f>'[18]2011. 8월'!C37</f>
        <v>99.6</v>
      </c>
      <c r="E30" s="5">
        <f>'[18]2011. 8월'!D37</f>
        <v>82.8</v>
      </c>
      <c r="F30" s="5">
        <f>'[18]2011. 8월'!E37</f>
        <v>90.9</v>
      </c>
      <c r="G30" s="6">
        <f>'[18]2011. 8월'!F37</f>
        <v>30.54</v>
      </c>
      <c r="H30" s="6">
        <f>'[18]2011. 8월'!G37</f>
        <v>3.048</v>
      </c>
      <c r="I30" s="4">
        <f>'[18]2011. 8월'!H37</f>
        <v>30500</v>
      </c>
      <c r="J30" s="4">
        <f>'[18]2011. 8월'!I37</f>
        <v>25</v>
      </c>
      <c r="K30" s="5">
        <f>'[18]2011. 8월'!J37</f>
        <v>2.7</v>
      </c>
      <c r="L30" s="5">
        <f>'[18]2011. 8월'!K37</f>
        <v>4.8</v>
      </c>
      <c r="M30" s="5">
        <f>'[18]2011. 8월'!L37</f>
        <v>2.4</v>
      </c>
      <c r="N30" s="6">
        <f>'[18]2011. 8월'!M37</f>
        <v>7.1280000000000001</v>
      </c>
      <c r="O30" s="6">
        <f>'[18]2011. 8월'!N37</f>
        <v>0.67200000000000004</v>
      </c>
      <c r="P30" s="7" t="str">
        <f>'[18]2011. 8월'!O37</f>
        <v>&lt;30</v>
      </c>
    </row>
    <row r="31" spans="1:16" ht="18.75" customHeight="1">
      <c r="A31" s="22"/>
      <c r="B31" s="1" t="s">
        <v>46</v>
      </c>
      <c r="C31" s="4">
        <f>'[18]2011. 8월'!B36</f>
        <v>25</v>
      </c>
      <c r="D31" s="5">
        <f>'[18]2011. 8월'!C36</f>
        <v>99.6</v>
      </c>
      <c r="E31" s="5">
        <f>'[18]2011. 8월'!D36</f>
        <v>82.8</v>
      </c>
      <c r="F31" s="5">
        <f>'[18]2011. 8월'!E36</f>
        <v>90.9</v>
      </c>
      <c r="G31" s="6">
        <f>'[18]2011. 8월'!F36</f>
        <v>30.54</v>
      </c>
      <c r="H31" s="6">
        <f>'[18]2011. 8월'!G36</f>
        <v>3.048</v>
      </c>
      <c r="I31" s="4">
        <f>'[18]2011. 8월'!H36</f>
        <v>30500</v>
      </c>
      <c r="J31" s="4">
        <f>'[18]2011. 8월'!I36</f>
        <v>25</v>
      </c>
      <c r="K31" s="5">
        <f>'[18]2011. 8월'!J36</f>
        <v>2.7</v>
      </c>
      <c r="L31" s="5">
        <f>'[18]2011. 8월'!K36</f>
        <v>4.8</v>
      </c>
      <c r="M31" s="5">
        <f>'[18]2011. 8월'!L36</f>
        <v>2.4</v>
      </c>
      <c r="N31" s="6">
        <f>'[18]2011. 8월'!M36</f>
        <v>7.1280000000000001</v>
      </c>
      <c r="O31" s="6">
        <f>'[18]2011. 8월'!N36</f>
        <v>0.67200000000000004</v>
      </c>
      <c r="P31" s="7" t="str">
        <f>'[18]2011. 8월'!O36</f>
        <v>&lt;30</v>
      </c>
    </row>
    <row r="32" spans="1:16" ht="18.75" customHeight="1">
      <c r="A32" s="22" t="s">
        <v>55</v>
      </c>
      <c r="B32" s="1" t="s">
        <v>44</v>
      </c>
      <c r="C32" s="4">
        <f>'[18]2011. 9월'!B38</f>
        <v>20</v>
      </c>
      <c r="D32" s="5">
        <f>'[18]2011. 9월'!C38</f>
        <v>104.1</v>
      </c>
      <c r="E32" s="5">
        <f>'[18]2011. 9월'!D38</f>
        <v>84.2</v>
      </c>
      <c r="F32" s="5">
        <f>'[18]2011. 9월'!E38</f>
        <v>76</v>
      </c>
      <c r="G32" s="6">
        <f>'[18]2011. 9월'!F38</f>
        <v>24.18</v>
      </c>
      <c r="H32" s="6">
        <f>'[18]2011. 9월'!G38</f>
        <v>3.1440000000000001</v>
      </c>
      <c r="I32" s="4">
        <f>'[18]2011. 9월'!H38</f>
        <v>29000</v>
      </c>
      <c r="J32" s="4">
        <f>'[18]2011. 9월'!I38</f>
        <v>20</v>
      </c>
      <c r="K32" s="5">
        <f>'[18]2011. 9월'!J38</f>
        <v>2.5</v>
      </c>
      <c r="L32" s="5">
        <f>'[18]2011. 9월'!K38</f>
        <v>4.4000000000000004</v>
      </c>
      <c r="M32" s="5">
        <f>'[18]2011. 9월'!L38</f>
        <v>3</v>
      </c>
      <c r="N32" s="6">
        <f>'[18]2011. 9월'!M38</f>
        <v>8.5920000000000005</v>
      </c>
      <c r="O32" s="6">
        <f>'[18]2011. 9월'!N38</f>
        <v>0.73199999999999998</v>
      </c>
      <c r="P32" s="7" t="str">
        <f>'[18]2011. 9월'!O38</f>
        <v>&lt;30</v>
      </c>
    </row>
    <row r="33" spans="1:16" ht="18.75" customHeight="1">
      <c r="A33" s="22"/>
      <c r="B33" s="1" t="s">
        <v>45</v>
      </c>
      <c r="C33" s="4">
        <f>'[18]2011. 9월'!B37</f>
        <v>20</v>
      </c>
      <c r="D33" s="5">
        <f>'[18]2011. 9월'!C37</f>
        <v>104.1</v>
      </c>
      <c r="E33" s="5">
        <f>'[18]2011. 9월'!D37</f>
        <v>84.2</v>
      </c>
      <c r="F33" s="5">
        <f>'[18]2011. 9월'!E37</f>
        <v>76</v>
      </c>
      <c r="G33" s="6">
        <f>'[18]2011. 9월'!F37</f>
        <v>24.18</v>
      </c>
      <c r="H33" s="6">
        <f>'[18]2011. 9월'!G37</f>
        <v>3.1440000000000001</v>
      </c>
      <c r="I33" s="4">
        <f>'[18]2011. 9월'!H37</f>
        <v>29000</v>
      </c>
      <c r="J33" s="4">
        <f>'[18]2011. 9월'!I37</f>
        <v>20</v>
      </c>
      <c r="K33" s="5">
        <f>'[18]2011. 9월'!J37</f>
        <v>2.5</v>
      </c>
      <c r="L33" s="5">
        <f>'[18]2011. 9월'!K37</f>
        <v>4.4000000000000004</v>
      </c>
      <c r="M33" s="5">
        <f>'[18]2011. 9월'!L37</f>
        <v>3</v>
      </c>
      <c r="N33" s="6">
        <f>'[18]2011. 9월'!M37</f>
        <v>8.5920000000000005</v>
      </c>
      <c r="O33" s="6">
        <f>'[18]2011. 9월'!N37</f>
        <v>0.73199999999999998</v>
      </c>
      <c r="P33" s="7" t="str">
        <f>'[18]2011. 9월'!O37</f>
        <v>&lt;30</v>
      </c>
    </row>
    <row r="34" spans="1:16" ht="18.75" customHeight="1">
      <c r="A34" s="22"/>
      <c r="B34" s="1" t="s">
        <v>46</v>
      </c>
      <c r="C34" s="4">
        <f>'[18]2011. 9월'!B36</f>
        <v>20</v>
      </c>
      <c r="D34" s="5">
        <f>'[18]2011. 9월'!C36</f>
        <v>104.1</v>
      </c>
      <c r="E34" s="5">
        <f>'[18]2011. 9월'!D36</f>
        <v>84.2</v>
      </c>
      <c r="F34" s="5">
        <f>'[18]2011. 9월'!E36</f>
        <v>76</v>
      </c>
      <c r="G34" s="6">
        <f>'[18]2011. 9월'!F36</f>
        <v>24.18</v>
      </c>
      <c r="H34" s="6">
        <f>'[18]2011. 9월'!G36</f>
        <v>3.1440000000000001</v>
      </c>
      <c r="I34" s="4">
        <f>'[18]2011. 9월'!H36</f>
        <v>29000</v>
      </c>
      <c r="J34" s="4">
        <f>'[18]2011. 9월'!I36</f>
        <v>20</v>
      </c>
      <c r="K34" s="5">
        <f>'[18]2011. 9월'!J36</f>
        <v>2.5</v>
      </c>
      <c r="L34" s="5">
        <f>'[18]2011. 9월'!K36</f>
        <v>4.4000000000000004</v>
      </c>
      <c r="M34" s="5">
        <f>'[18]2011. 9월'!L36</f>
        <v>3</v>
      </c>
      <c r="N34" s="6">
        <f>'[18]2011. 9월'!M36</f>
        <v>8.5920000000000005</v>
      </c>
      <c r="O34" s="6">
        <f>'[18]2011. 9월'!N36</f>
        <v>0.73199999999999998</v>
      </c>
      <c r="P34" s="7" t="str">
        <f>'[18]2011. 9월'!O36</f>
        <v>&lt;30</v>
      </c>
    </row>
    <row r="35" spans="1:16" ht="18.75" customHeight="1">
      <c r="A35" s="22" t="s">
        <v>56</v>
      </c>
      <c r="B35" s="1" t="s">
        <v>44</v>
      </c>
      <c r="C35" s="4">
        <f>'[18]2011. 10월'!B38</f>
        <v>22</v>
      </c>
      <c r="D35" s="5">
        <f>'[18]2011. 10월'!C38</f>
        <v>116.4</v>
      </c>
      <c r="E35" s="5">
        <f>'[18]2011. 10월'!D38</f>
        <v>96.2</v>
      </c>
      <c r="F35" s="5">
        <f>'[18]2011. 10월'!E38</f>
        <v>78.7</v>
      </c>
      <c r="G35" s="6">
        <f>'[18]2011. 10월'!F38</f>
        <v>25.5</v>
      </c>
      <c r="H35" s="6">
        <f>'[18]2011. 10월'!G38</f>
        <v>3.1920000000000002</v>
      </c>
      <c r="I35" s="4">
        <f>'[18]2011. 10월'!H38</f>
        <v>30000</v>
      </c>
      <c r="J35" s="4">
        <f>'[18]2011. 10월'!I38</f>
        <v>22</v>
      </c>
      <c r="K35" s="5">
        <f>'[18]2011. 10월'!J38</f>
        <v>2.6</v>
      </c>
      <c r="L35" s="5">
        <f>'[18]2011. 10월'!K38</f>
        <v>4.5</v>
      </c>
      <c r="M35" s="5">
        <f>'[18]2011. 10월'!L38</f>
        <v>2.8</v>
      </c>
      <c r="N35" s="6">
        <f>'[18]2011. 10월'!M38</f>
        <v>3.1920000000000002</v>
      </c>
      <c r="O35" s="6">
        <f>'[18]2011. 10월'!N38</f>
        <v>0.84</v>
      </c>
      <c r="P35" s="7" t="str">
        <f>'[18]2011. 10월'!O38</f>
        <v>&lt;30</v>
      </c>
    </row>
    <row r="36" spans="1:16" ht="18.75" customHeight="1">
      <c r="A36" s="22"/>
      <c r="B36" s="1" t="s">
        <v>45</v>
      </c>
      <c r="C36" s="4">
        <f>'[18]2011. 10월'!B37</f>
        <v>22</v>
      </c>
      <c r="D36" s="5">
        <f>'[18]2011. 10월'!C37</f>
        <v>116.4</v>
      </c>
      <c r="E36" s="5">
        <f>'[18]2011. 10월'!D37</f>
        <v>96.2</v>
      </c>
      <c r="F36" s="5">
        <f>'[18]2011. 10월'!E37</f>
        <v>78.7</v>
      </c>
      <c r="G36" s="6">
        <f>'[18]2011. 10월'!F37</f>
        <v>25.5</v>
      </c>
      <c r="H36" s="6">
        <f>'[18]2011. 10월'!G37</f>
        <v>3.1920000000000002</v>
      </c>
      <c r="I36" s="4">
        <f>'[18]2011. 10월'!H37</f>
        <v>29500</v>
      </c>
      <c r="J36" s="4">
        <f>'[18]2011. 10월'!I37</f>
        <v>22</v>
      </c>
      <c r="K36" s="5">
        <f>'[18]2011. 10월'!J37</f>
        <v>2.6</v>
      </c>
      <c r="L36" s="5">
        <f>'[18]2011. 10월'!K37</f>
        <v>4.5</v>
      </c>
      <c r="M36" s="5">
        <f>'[18]2011. 10월'!L37</f>
        <v>2.8</v>
      </c>
      <c r="N36" s="6">
        <f>'[18]2011. 10월'!M37</f>
        <v>3.1920000000000002</v>
      </c>
      <c r="O36" s="6">
        <f>'[18]2011. 10월'!N37</f>
        <v>0.84</v>
      </c>
      <c r="P36" s="7" t="str">
        <f>'[18]2011. 10월'!O37</f>
        <v>&lt;30</v>
      </c>
    </row>
    <row r="37" spans="1:16" ht="18.75" customHeight="1">
      <c r="A37" s="22"/>
      <c r="B37" s="1" t="s">
        <v>46</v>
      </c>
      <c r="C37" s="4">
        <f>'[18]2011. 10월'!B36</f>
        <v>22</v>
      </c>
      <c r="D37" s="5">
        <f>'[18]2011. 10월'!C36</f>
        <v>116.4</v>
      </c>
      <c r="E37" s="5">
        <f>'[18]2011. 10월'!D36</f>
        <v>96.2</v>
      </c>
      <c r="F37" s="5">
        <f>'[18]2011. 10월'!E36</f>
        <v>78.7</v>
      </c>
      <c r="G37" s="6">
        <f>'[18]2011. 10월'!F36</f>
        <v>25.5</v>
      </c>
      <c r="H37" s="6">
        <f>'[18]2011. 10월'!G36</f>
        <v>3.1920000000000002</v>
      </c>
      <c r="I37" s="4">
        <f>'[18]2011. 10월'!H36</f>
        <v>29500</v>
      </c>
      <c r="J37" s="4">
        <f>'[18]2011. 10월'!I36</f>
        <v>22</v>
      </c>
      <c r="K37" s="5">
        <f>'[18]2011. 10월'!J36</f>
        <v>2.6</v>
      </c>
      <c r="L37" s="5">
        <f>'[18]2011. 10월'!K36</f>
        <v>4.5</v>
      </c>
      <c r="M37" s="5">
        <f>'[18]2011. 10월'!L36</f>
        <v>2.8</v>
      </c>
      <c r="N37" s="6">
        <f>'[18]2011. 10월'!M36</f>
        <v>3.1920000000000002</v>
      </c>
      <c r="O37" s="6">
        <f>'[18]2011. 10월'!N36</f>
        <v>0.84</v>
      </c>
      <c r="P37" s="7" t="str">
        <f>'[18]2011. 10월'!O36</f>
        <v>&lt;30</v>
      </c>
    </row>
    <row r="38" spans="1:16" ht="18.75" customHeight="1">
      <c r="A38" s="22" t="s">
        <v>57</v>
      </c>
      <c r="B38" s="1" t="s">
        <v>44</v>
      </c>
      <c r="C38" s="4">
        <f>'[18]2011. 11월'!B38</f>
        <v>25</v>
      </c>
      <c r="D38" s="5">
        <f>'[18]2011. 11월'!C38</f>
        <v>84.2</v>
      </c>
      <c r="E38" s="5">
        <f>'[18]2011. 11월'!D38</f>
        <v>70.2</v>
      </c>
      <c r="F38" s="5">
        <f>'[18]2011. 11월'!E38</f>
        <v>91.5</v>
      </c>
      <c r="G38" s="6">
        <f>'[18]2011. 11월'!F38</f>
        <v>28.8</v>
      </c>
      <c r="H38" s="6">
        <f>'[18]2011. 11월'!G38</f>
        <v>3.456</v>
      </c>
      <c r="I38" s="4">
        <f>'[18]2011. 11월'!H38</f>
        <v>29000</v>
      </c>
      <c r="J38" s="4">
        <f>'[18]2011. 11월'!I38</f>
        <v>25</v>
      </c>
      <c r="K38" s="5">
        <f>'[18]2011. 11월'!J38</f>
        <v>2.4</v>
      </c>
      <c r="L38" s="5">
        <f>'[18]2011. 11월'!K38</f>
        <v>4.0999999999999996</v>
      </c>
      <c r="M38" s="5">
        <f>'[18]2011. 11월'!L38</f>
        <v>3</v>
      </c>
      <c r="N38" s="6">
        <f>'[18]2011. 11월'!M38</f>
        <v>3.2480000000000002</v>
      </c>
      <c r="O38" s="6">
        <f>'[18]2011. 11월'!N38</f>
        <v>0.752</v>
      </c>
      <c r="P38" s="7" t="str">
        <f>'[18]2011. 11월'!O38</f>
        <v>&lt;30</v>
      </c>
    </row>
    <row r="39" spans="1:16" ht="18.75" customHeight="1">
      <c r="A39" s="22"/>
      <c r="B39" s="1" t="s">
        <v>45</v>
      </c>
      <c r="C39" s="4">
        <f>'[18]2011. 11월'!B37</f>
        <v>25</v>
      </c>
      <c r="D39" s="5">
        <f>'[18]2011. 11월'!C37</f>
        <v>84.2</v>
      </c>
      <c r="E39" s="5">
        <f>'[18]2011. 11월'!D37</f>
        <v>70.2</v>
      </c>
      <c r="F39" s="5">
        <f>'[18]2011. 11월'!E37</f>
        <v>91.5</v>
      </c>
      <c r="G39" s="6">
        <f>'[18]2011. 11월'!F37</f>
        <v>28.8</v>
      </c>
      <c r="H39" s="6">
        <f>'[18]2011. 11월'!G37</f>
        <v>3.456</v>
      </c>
      <c r="I39" s="4">
        <f>'[18]2011. 11월'!H37</f>
        <v>29000</v>
      </c>
      <c r="J39" s="4">
        <f>'[18]2011. 11월'!I37</f>
        <v>25</v>
      </c>
      <c r="K39" s="5">
        <f>'[18]2011. 11월'!J37</f>
        <v>2.4</v>
      </c>
      <c r="L39" s="5">
        <f>'[18]2011. 11월'!K37</f>
        <v>4.0999999999999996</v>
      </c>
      <c r="M39" s="5">
        <f>'[18]2011. 11월'!L37</f>
        <v>3</v>
      </c>
      <c r="N39" s="6">
        <f>'[18]2011. 11월'!M37</f>
        <v>3.2480000000000002</v>
      </c>
      <c r="O39" s="6">
        <f>'[18]2011. 11월'!N37</f>
        <v>0.752</v>
      </c>
      <c r="P39" s="7" t="str">
        <f>'[18]2011. 11월'!O37</f>
        <v>&lt;30</v>
      </c>
    </row>
    <row r="40" spans="1:16" ht="18.75" customHeight="1">
      <c r="A40" s="22"/>
      <c r="B40" s="1" t="s">
        <v>46</v>
      </c>
      <c r="C40" s="4">
        <f>'[18]2011. 11월'!B36</f>
        <v>25</v>
      </c>
      <c r="D40" s="5">
        <f>'[18]2011. 11월'!C36</f>
        <v>84.2</v>
      </c>
      <c r="E40" s="5">
        <f>'[18]2011. 11월'!D36</f>
        <v>70.2</v>
      </c>
      <c r="F40" s="5">
        <f>'[18]2011. 11월'!E36</f>
        <v>91.5</v>
      </c>
      <c r="G40" s="6">
        <f>'[18]2011. 11월'!F36</f>
        <v>28.8</v>
      </c>
      <c r="H40" s="6">
        <f>'[18]2011. 11월'!G36</f>
        <v>3.456</v>
      </c>
      <c r="I40" s="4">
        <f>'[18]2011. 11월'!H36</f>
        <v>29000</v>
      </c>
      <c r="J40" s="4">
        <f>'[18]2011. 11월'!I36</f>
        <v>25</v>
      </c>
      <c r="K40" s="5">
        <f>'[18]2011. 11월'!J36</f>
        <v>2.4</v>
      </c>
      <c r="L40" s="5">
        <f>'[18]2011. 11월'!K36</f>
        <v>4.0999999999999996</v>
      </c>
      <c r="M40" s="5">
        <f>'[18]2011. 11월'!L36</f>
        <v>3</v>
      </c>
      <c r="N40" s="6">
        <f>'[18]2011. 11월'!M36</f>
        <v>3.2480000000000002</v>
      </c>
      <c r="O40" s="6">
        <f>'[18]2011. 11월'!N36</f>
        <v>0.752</v>
      </c>
      <c r="P40" s="7" t="str">
        <f>'[18]2011. 11월'!O36</f>
        <v>&lt;30</v>
      </c>
    </row>
    <row r="41" spans="1:16" ht="18.75" customHeight="1">
      <c r="A41" s="22" t="s">
        <v>58</v>
      </c>
      <c r="B41" s="1" t="s">
        <v>44</v>
      </c>
      <c r="C41" s="4">
        <f>'[18]2011. 12월'!B38</f>
        <v>20</v>
      </c>
      <c r="D41" s="5">
        <f>'[18]2011. 12월'!C38</f>
        <v>107.1</v>
      </c>
      <c r="E41" s="5">
        <f>'[18]2011. 12월'!D38</f>
        <v>88.4</v>
      </c>
      <c r="F41" s="5">
        <f>'[18]2011. 12월'!E38</f>
        <v>96.7</v>
      </c>
      <c r="G41" s="6">
        <f>'[18]2011. 12월'!F38</f>
        <v>32.1</v>
      </c>
      <c r="H41" s="6">
        <f>'[18]2011. 12월'!G38</f>
        <v>3.008</v>
      </c>
      <c r="I41" s="4">
        <f>'[18]2011. 12월'!H38</f>
        <v>13000</v>
      </c>
      <c r="J41" s="4">
        <f>'[18]2011. 12월'!I38</f>
        <v>20</v>
      </c>
      <c r="K41" s="5">
        <f>'[18]2011. 12월'!J38</f>
        <v>3</v>
      </c>
      <c r="L41" s="5">
        <f>'[18]2011. 12월'!K38</f>
        <v>4.5</v>
      </c>
      <c r="M41" s="5">
        <f>'[18]2011. 12월'!L38</f>
        <v>3.2</v>
      </c>
      <c r="N41" s="6">
        <f>'[18]2011. 12월'!M38</f>
        <v>3.7149999999999999</v>
      </c>
      <c r="O41" s="6">
        <f>'[18]2011. 12월'!N38</f>
        <v>0.72</v>
      </c>
      <c r="P41" s="7" t="str">
        <f>'[18]2011. 12월'!O38</f>
        <v>&lt;30</v>
      </c>
    </row>
    <row r="42" spans="1:16" ht="18.75" customHeight="1">
      <c r="A42" s="22"/>
      <c r="B42" s="1" t="s">
        <v>45</v>
      </c>
      <c r="C42" s="4">
        <f>'[18]2011. 12월'!B37</f>
        <v>20</v>
      </c>
      <c r="D42" s="5">
        <f>'[18]2011. 12월'!C37</f>
        <v>107.1</v>
      </c>
      <c r="E42" s="5">
        <f>'[18]2011. 12월'!D37</f>
        <v>88.4</v>
      </c>
      <c r="F42" s="5">
        <f>'[18]2011. 12월'!E37</f>
        <v>96.7</v>
      </c>
      <c r="G42" s="6">
        <f>'[18]2011. 12월'!F37</f>
        <v>32.1</v>
      </c>
      <c r="H42" s="6">
        <f>'[18]2011. 12월'!G37</f>
        <v>3.008</v>
      </c>
      <c r="I42" s="4">
        <f>'[18]2011. 12월'!H37</f>
        <v>13000</v>
      </c>
      <c r="J42" s="4">
        <f>'[18]2011. 12월'!I37</f>
        <v>20</v>
      </c>
      <c r="K42" s="5">
        <f>'[18]2011. 12월'!J37</f>
        <v>3</v>
      </c>
      <c r="L42" s="5">
        <f>'[18]2011. 12월'!K37</f>
        <v>4.5</v>
      </c>
      <c r="M42" s="5">
        <f>'[18]2011. 12월'!L37</f>
        <v>3.2</v>
      </c>
      <c r="N42" s="6">
        <f>'[18]2011. 12월'!M37</f>
        <v>3.7149999999999999</v>
      </c>
      <c r="O42" s="6">
        <f>'[18]2011. 12월'!N37</f>
        <v>0.72</v>
      </c>
      <c r="P42" s="7" t="str">
        <f>'[18]2011. 12월'!O37</f>
        <v>&lt;30</v>
      </c>
    </row>
    <row r="43" spans="1:16" ht="18.75" customHeight="1" thickBot="1">
      <c r="A43" s="23"/>
      <c r="B43" s="8" t="s">
        <v>46</v>
      </c>
      <c r="C43" s="9">
        <f>'[18]2011. 12월'!B36</f>
        <v>20</v>
      </c>
      <c r="D43" s="10">
        <f>'[18]2011. 12월'!C36</f>
        <v>107.1</v>
      </c>
      <c r="E43" s="10">
        <f>'[18]2011. 12월'!D36</f>
        <v>88.4</v>
      </c>
      <c r="F43" s="10">
        <f>'[18]2011. 12월'!E36</f>
        <v>96.7</v>
      </c>
      <c r="G43" s="11">
        <f>'[18]2011. 12월'!F36</f>
        <v>32.1</v>
      </c>
      <c r="H43" s="11">
        <f>'[18]2011. 12월'!G36</f>
        <v>3.008</v>
      </c>
      <c r="I43" s="9">
        <f>'[18]2011. 12월'!H36</f>
        <v>13000</v>
      </c>
      <c r="J43" s="9">
        <f>'[18]2011. 12월'!I36</f>
        <v>20</v>
      </c>
      <c r="K43" s="10">
        <f>'[18]2011. 12월'!J36</f>
        <v>3</v>
      </c>
      <c r="L43" s="10">
        <f>'[18]2011. 12월'!K36</f>
        <v>4.5</v>
      </c>
      <c r="M43" s="10">
        <f>'[18]2011. 12월'!L36</f>
        <v>3.2</v>
      </c>
      <c r="N43" s="11">
        <f>'[18]2011. 12월'!M36</f>
        <v>3.7149999999999999</v>
      </c>
      <c r="O43" s="11">
        <f>'[18]2011. 12월'!N36</f>
        <v>0.72</v>
      </c>
      <c r="P43" s="12" t="str">
        <f>'[18]2011. 12월'!O36</f>
        <v>&lt;30</v>
      </c>
    </row>
  </sheetData>
  <mergeCells count="21">
    <mergeCell ref="A1:J1"/>
    <mergeCell ref="A2:D2"/>
    <mergeCell ref="A3:A4"/>
    <mergeCell ref="B3:B4"/>
    <mergeCell ref="C3:C4"/>
    <mergeCell ref="D3:I3"/>
    <mergeCell ref="J3:J4"/>
    <mergeCell ref="A38:A40"/>
    <mergeCell ref="A41:A43"/>
    <mergeCell ref="A20:A22"/>
    <mergeCell ref="A23:A25"/>
    <mergeCell ref="A26:A28"/>
    <mergeCell ref="A29:A31"/>
    <mergeCell ref="A32:A34"/>
    <mergeCell ref="A35:A37"/>
    <mergeCell ref="A14:A16"/>
    <mergeCell ref="A17:A19"/>
    <mergeCell ref="K3:P3"/>
    <mergeCell ref="A5:A7"/>
    <mergeCell ref="A8:A10"/>
    <mergeCell ref="A11:A13"/>
  </mergeCells>
  <phoneticPr fontId="2" type="noConversion"/>
  <pageMargins left="0.28999999999999998" right="0.27559055118110237" top="0.74803149606299213" bottom="0.74803149606299213" header="0.31496062992125984" footer="0.31496062992125984"/>
  <pageSetup paperSize="9" scale="8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P43"/>
  <sheetViews>
    <sheetView view="pageBreakPreview" topLeftCell="A9" zoomScaleNormal="100" workbookViewId="0">
      <selection activeCell="R27" sqref="R27"/>
    </sheetView>
  </sheetViews>
  <sheetFormatPr defaultRowHeight="16.5"/>
  <cols>
    <col min="1" max="16" width="6.625" customWidth="1"/>
  </cols>
  <sheetData>
    <row r="1" spans="1:16" ht="42" customHeight="1">
      <c r="A1" s="24" t="s">
        <v>31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  <c r="M1" s="13"/>
      <c r="N1" s="13"/>
      <c r="O1" s="13"/>
      <c r="P1" s="13"/>
    </row>
    <row r="2" spans="1:16" ht="18.75" customHeight="1" thickBot="1">
      <c r="A2" s="30" t="s">
        <v>80</v>
      </c>
      <c r="B2" s="31"/>
      <c r="C2" s="31"/>
      <c r="D2" s="3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8.75" customHeight="1">
      <c r="A3" s="26" t="s">
        <v>32</v>
      </c>
      <c r="B3" s="20" t="s">
        <v>33</v>
      </c>
      <c r="C3" s="28" t="s">
        <v>69</v>
      </c>
      <c r="D3" s="20" t="s">
        <v>34</v>
      </c>
      <c r="E3" s="20"/>
      <c r="F3" s="20"/>
      <c r="G3" s="20"/>
      <c r="H3" s="20"/>
      <c r="I3" s="20"/>
      <c r="J3" s="28" t="s">
        <v>35</v>
      </c>
      <c r="K3" s="20" t="s">
        <v>36</v>
      </c>
      <c r="L3" s="20"/>
      <c r="M3" s="20"/>
      <c r="N3" s="20"/>
      <c r="O3" s="20"/>
      <c r="P3" s="21"/>
    </row>
    <row r="4" spans="1:16" ht="33.75">
      <c r="A4" s="22"/>
      <c r="B4" s="27"/>
      <c r="C4" s="27"/>
      <c r="D4" s="1" t="s">
        <v>37</v>
      </c>
      <c r="E4" s="1" t="s">
        <v>38</v>
      </c>
      <c r="F4" s="1" t="s">
        <v>39</v>
      </c>
      <c r="G4" s="1" t="s">
        <v>40</v>
      </c>
      <c r="H4" s="1" t="s">
        <v>41</v>
      </c>
      <c r="I4" s="2" t="s">
        <v>42</v>
      </c>
      <c r="J4" s="29"/>
      <c r="K4" s="1" t="s">
        <v>37</v>
      </c>
      <c r="L4" s="1" t="s">
        <v>38</v>
      </c>
      <c r="M4" s="1" t="s">
        <v>39</v>
      </c>
      <c r="N4" s="1" t="s">
        <v>40</v>
      </c>
      <c r="O4" s="1" t="s">
        <v>41</v>
      </c>
      <c r="P4" s="3" t="s">
        <v>42</v>
      </c>
    </row>
    <row r="5" spans="1:16" ht="18.75" customHeight="1">
      <c r="A5" s="22" t="s">
        <v>43</v>
      </c>
      <c r="B5" s="1" t="s">
        <v>44</v>
      </c>
      <c r="C5" s="4">
        <f>[19]총괄!B19</f>
        <v>35.666666666666664</v>
      </c>
      <c r="D5" s="5">
        <f>[19]총괄!C19</f>
        <v>85.066666666666677</v>
      </c>
      <c r="E5" s="5">
        <f>[19]총괄!D19</f>
        <v>70.49166666666666</v>
      </c>
      <c r="F5" s="5">
        <f>[19]총괄!E19</f>
        <v>64.916666666666671</v>
      </c>
      <c r="G5" s="6">
        <f>[19]총괄!F19</f>
        <v>17.376999999999999</v>
      </c>
      <c r="H5" s="6">
        <f>[19]총괄!G19</f>
        <v>2.27</v>
      </c>
      <c r="I5" s="4">
        <f>[19]총괄!H19</f>
        <v>21000</v>
      </c>
      <c r="J5" s="4">
        <f>[19]총괄!I19</f>
        <v>35.666666666666664</v>
      </c>
      <c r="K5" s="5">
        <f>[19]총괄!J19</f>
        <v>3.2499999999999996</v>
      </c>
      <c r="L5" s="5">
        <f>[19]총괄!K19</f>
        <v>5.6083333333333343</v>
      </c>
      <c r="M5" s="5">
        <f>[19]총괄!L19</f>
        <v>3.0249999999999999</v>
      </c>
      <c r="N5" s="6">
        <f>[19]총괄!M19</f>
        <v>3.2480833333333332</v>
      </c>
      <c r="O5" s="6">
        <f>[19]총괄!N19</f>
        <v>0.57833333333333348</v>
      </c>
      <c r="P5" s="7" t="s">
        <v>67</v>
      </c>
    </row>
    <row r="6" spans="1:16" ht="18.75" customHeight="1">
      <c r="A6" s="22"/>
      <c r="B6" s="1" t="s">
        <v>45</v>
      </c>
      <c r="C6" s="4">
        <f>[19]총괄!B18</f>
        <v>42</v>
      </c>
      <c r="D6" s="5">
        <f>[19]총괄!C18</f>
        <v>119.7</v>
      </c>
      <c r="E6" s="5">
        <f>[19]총괄!D18</f>
        <v>100.4</v>
      </c>
      <c r="F6" s="5">
        <f>[19]총괄!E18</f>
        <v>96.7</v>
      </c>
      <c r="G6" s="6">
        <f>[19]총괄!F18</f>
        <v>27.24</v>
      </c>
      <c r="H6" s="6">
        <f>[19]총괄!G18</f>
        <v>3.8639999999999999</v>
      </c>
      <c r="I6" s="4">
        <f>[19]총괄!H18</f>
        <v>29000</v>
      </c>
      <c r="J6" s="4">
        <f>[19]총괄!I18</f>
        <v>42</v>
      </c>
      <c r="K6" s="5">
        <f>[19]총괄!J18</f>
        <v>6.3</v>
      </c>
      <c r="L6" s="5">
        <f>[19]총괄!K18</f>
        <v>8.6999999999999993</v>
      </c>
      <c r="M6" s="5">
        <f>[19]총괄!L18</f>
        <v>9.3000000000000007</v>
      </c>
      <c r="N6" s="6">
        <f>[19]총괄!M18</f>
        <v>6.84</v>
      </c>
      <c r="O6" s="6">
        <f>[19]총괄!N18</f>
        <v>1.1639999999999999</v>
      </c>
      <c r="P6" s="7" t="s">
        <v>67</v>
      </c>
    </row>
    <row r="7" spans="1:16" ht="18.75" customHeight="1">
      <c r="A7" s="22"/>
      <c r="B7" s="1" t="s">
        <v>46</v>
      </c>
      <c r="C7" s="4">
        <f>[19]총괄!B17</f>
        <v>26</v>
      </c>
      <c r="D7" s="5">
        <f>[19]총괄!C17</f>
        <v>19.7</v>
      </c>
      <c r="E7" s="5">
        <f>[19]총괄!D17</f>
        <v>16.100000000000001</v>
      </c>
      <c r="F7" s="5">
        <f>[19]총괄!E17</f>
        <v>19</v>
      </c>
      <c r="G7" s="6">
        <f>[19]총괄!F17</f>
        <v>4.4880000000000004</v>
      </c>
      <c r="H7" s="6">
        <f>[19]총괄!G17</f>
        <v>1.0680000000000001</v>
      </c>
      <c r="I7" s="4">
        <f>[19]총괄!H17</f>
        <v>16000</v>
      </c>
      <c r="J7" s="4">
        <f>[19]총괄!I17</f>
        <v>26</v>
      </c>
      <c r="K7" s="5">
        <f>[19]총괄!J17</f>
        <v>2.2999999999999998</v>
      </c>
      <c r="L7" s="5">
        <f>[19]총괄!K17</f>
        <v>4.0999999999999996</v>
      </c>
      <c r="M7" s="5">
        <f>[19]총괄!L17</f>
        <v>0.6</v>
      </c>
      <c r="N7" s="6">
        <f>[19]총괄!M17</f>
        <v>2.028</v>
      </c>
      <c r="O7" s="6">
        <f>[19]총괄!N17</f>
        <v>0.312</v>
      </c>
      <c r="P7" s="7" t="s">
        <v>67</v>
      </c>
    </row>
    <row r="8" spans="1:16" ht="18.75" customHeight="1">
      <c r="A8" s="22" t="s">
        <v>47</v>
      </c>
      <c r="B8" s="1" t="s">
        <v>44</v>
      </c>
      <c r="C8" s="4">
        <f>'[19]2011. 1월'!B38</f>
        <v>36</v>
      </c>
      <c r="D8" s="5">
        <f>'[19]2011. 1월'!C38</f>
        <v>119.1</v>
      </c>
      <c r="E8" s="5">
        <f>'[19]2011. 1월'!D38</f>
        <v>94.7</v>
      </c>
      <c r="F8" s="5">
        <f>'[19]2011. 1월'!E38</f>
        <v>48</v>
      </c>
      <c r="G8" s="6">
        <f>'[19]2011. 1월'!F38</f>
        <v>20.16</v>
      </c>
      <c r="H8" s="6">
        <f>'[19]2011. 1월'!G38</f>
        <v>1.752</v>
      </c>
      <c r="I8" s="4">
        <f>'[19]2011. 1월'!H38</f>
        <v>29000</v>
      </c>
      <c r="J8" s="4">
        <f>'[19]2011. 1월'!I38</f>
        <v>36</v>
      </c>
      <c r="K8" s="5">
        <f>'[19]2011. 1월'!J38</f>
        <v>3.3</v>
      </c>
      <c r="L8" s="5">
        <f>'[19]2011. 1월'!K38</f>
        <v>8.6999999999999993</v>
      </c>
      <c r="M8" s="5">
        <f>'[19]2011. 1월'!L38</f>
        <v>8.8000000000000007</v>
      </c>
      <c r="N8" s="6">
        <f>'[19]2011. 1월'!M38</f>
        <v>4.992</v>
      </c>
      <c r="O8" s="6">
        <f>'[19]2011. 1월'!N38</f>
        <v>1.1639999999999999</v>
      </c>
      <c r="P8" s="7" t="s">
        <v>67</v>
      </c>
    </row>
    <row r="9" spans="1:16" ht="18.75" customHeight="1">
      <c r="A9" s="22"/>
      <c r="B9" s="1" t="s">
        <v>45</v>
      </c>
      <c r="C9" s="4">
        <f>'[19]2011. 1월'!B37</f>
        <v>36</v>
      </c>
      <c r="D9" s="5">
        <f>'[19]2011. 1월'!C37</f>
        <v>119.1</v>
      </c>
      <c r="E9" s="5">
        <f>'[19]2011. 1월'!D37</f>
        <v>94.7</v>
      </c>
      <c r="F9" s="5">
        <f>'[19]2011. 1월'!E37</f>
        <v>48</v>
      </c>
      <c r="G9" s="6">
        <f>'[19]2011. 1월'!F37</f>
        <v>20.16</v>
      </c>
      <c r="H9" s="6">
        <f>'[19]2011. 1월'!G37</f>
        <v>1.752</v>
      </c>
      <c r="I9" s="4">
        <f>'[19]2011. 1월'!H37</f>
        <v>28500</v>
      </c>
      <c r="J9" s="4">
        <f>'[19]2011. 1월'!I37</f>
        <v>36</v>
      </c>
      <c r="K9" s="5">
        <f>'[19]2011. 1월'!J37</f>
        <v>3.3</v>
      </c>
      <c r="L9" s="5">
        <f>'[19]2011. 1월'!K37</f>
        <v>8.6999999999999993</v>
      </c>
      <c r="M9" s="5">
        <f>'[19]2011. 1월'!L37</f>
        <v>8.8000000000000007</v>
      </c>
      <c r="N9" s="6">
        <f>'[19]2011. 1월'!M37</f>
        <v>4.992</v>
      </c>
      <c r="O9" s="6">
        <f>'[19]2011. 1월'!N37</f>
        <v>1.1639999999999999</v>
      </c>
      <c r="P9" s="7" t="s">
        <v>67</v>
      </c>
    </row>
    <row r="10" spans="1:16" ht="18.75" customHeight="1">
      <c r="A10" s="22"/>
      <c r="B10" s="1" t="s">
        <v>46</v>
      </c>
      <c r="C10" s="4">
        <f>'[19]2011. 1월'!B36</f>
        <v>36</v>
      </c>
      <c r="D10" s="5">
        <f>'[19]2011. 1월'!C36</f>
        <v>119.1</v>
      </c>
      <c r="E10" s="5">
        <f>'[19]2011. 1월'!D36</f>
        <v>94.7</v>
      </c>
      <c r="F10" s="5">
        <f>'[19]2011. 1월'!E36</f>
        <v>48</v>
      </c>
      <c r="G10" s="6">
        <f>'[19]2011. 1월'!F36</f>
        <v>20.16</v>
      </c>
      <c r="H10" s="6">
        <f>'[19]2011. 1월'!G36</f>
        <v>1.752</v>
      </c>
      <c r="I10" s="4">
        <f>'[19]2011. 1월'!H36</f>
        <v>28500</v>
      </c>
      <c r="J10" s="4">
        <f>'[19]2011. 1월'!I36</f>
        <v>36</v>
      </c>
      <c r="K10" s="5">
        <f>'[19]2011. 1월'!J36</f>
        <v>3.3</v>
      </c>
      <c r="L10" s="5">
        <f>'[19]2011. 1월'!K36</f>
        <v>8.6999999999999993</v>
      </c>
      <c r="M10" s="5">
        <f>'[19]2011. 1월'!L36</f>
        <v>8.8000000000000007</v>
      </c>
      <c r="N10" s="6">
        <f>'[19]2011. 1월'!M36</f>
        <v>4.992</v>
      </c>
      <c r="O10" s="6">
        <f>'[19]2011. 1월'!N36</f>
        <v>1.1639999999999999</v>
      </c>
      <c r="P10" s="7" t="s">
        <v>67</v>
      </c>
    </row>
    <row r="11" spans="1:16" ht="18.75" customHeight="1">
      <c r="A11" s="22" t="s">
        <v>48</v>
      </c>
      <c r="B11" s="1" t="s">
        <v>44</v>
      </c>
      <c r="C11" s="4">
        <f>'[19]2011. 2월'!B38</f>
        <v>38</v>
      </c>
      <c r="D11" s="5">
        <f>'[19]2011. 2월'!C38</f>
        <v>119.7</v>
      </c>
      <c r="E11" s="5">
        <f>'[19]2011. 2월'!D38</f>
        <v>100.4</v>
      </c>
      <c r="F11" s="5">
        <f>'[19]2011. 2월'!E38</f>
        <v>51</v>
      </c>
      <c r="G11" s="6">
        <f>'[19]2011. 2월'!F38</f>
        <v>24.72</v>
      </c>
      <c r="H11" s="6">
        <f>'[19]2011. 2월'!G38</f>
        <v>3.504</v>
      </c>
      <c r="I11" s="4">
        <f>'[19]2011. 2월'!H38</f>
        <v>27000</v>
      </c>
      <c r="J11" s="4">
        <f>'[19]2011. 2월'!I38</f>
        <v>38</v>
      </c>
      <c r="K11" s="5">
        <f>'[19]2011. 2월'!J38</f>
        <v>6.3</v>
      </c>
      <c r="L11" s="5">
        <f>'[19]2011. 2월'!K38</f>
        <v>7.8</v>
      </c>
      <c r="M11" s="5">
        <f>'[19]2011. 2월'!L38</f>
        <v>8</v>
      </c>
      <c r="N11" s="6">
        <f>'[19]2011. 2월'!M38</f>
        <v>6.2160000000000002</v>
      </c>
      <c r="O11" s="6">
        <f>'[19]2011. 2월'!N38</f>
        <v>1.1160000000000001</v>
      </c>
      <c r="P11" s="7" t="s">
        <v>67</v>
      </c>
    </row>
    <row r="12" spans="1:16" ht="18.75" customHeight="1">
      <c r="A12" s="22"/>
      <c r="B12" s="1" t="s">
        <v>45</v>
      </c>
      <c r="C12" s="4">
        <f>'[19]2011. 2월'!B37</f>
        <v>38</v>
      </c>
      <c r="D12" s="5">
        <f>'[19]2011. 2월'!C37</f>
        <v>119.7</v>
      </c>
      <c r="E12" s="5">
        <f>'[19]2011. 2월'!D37</f>
        <v>100.4</v>
      </c>
      <c r="F12" s="5">
        <f>'[19]2011. 2월'!E37</f>
        <v>51</v>
      </c>
      <c r="G12" s="6">
        <f>'[19]2011. 2월'!F37</f>
        <v>24.72</v>
      </c>
      <c r="H12" s="6">
        <f>'[19]2011. 2월'!G37</f>
        <v>3.504</v>
      </c>
      <c r="I12" s="4">
        <f>'[19]2011. 2월'!H37</f>
        <v>26500</v>
      </c>
      <c r="J12" s="4">
        <f>'[19]2011. 2월'!I37</f>
        <v>38</v>
      </c>
      <c r="K12" s="5">
        <f>'[19]2011. 2월'!J37</f>
        <v>6.3</v>
      </c>
      <c r="L12" s="5">
        <f>'[19]2011. 2월'!K37</f>
        <v>7.8</v>
      </c>
      <c r="M12" s="5">
        <f>'[19]2011. 2월'!L37</f>
        <v>8</v>
      </c>
      <c r="N12" s="6">
        <f>'[19]2011. 2월'!M37</f>
        <v>6.2160000000000002</v>
      </c>
      <c r="O12" s="6">
        <f>'[19]2011. 2월'!N37</f>
        <v>1.1160000000000001</v>
      </c>
      <c r="P12" s="7" t="s">
        <v>67</v>
      </c>
    </row>
    <row r="13" spans="1:16" ht="18.75" customHeight="1">
      <c r="A13" s="22"/>
      <c r="B13" s="1" t="s">
        <v>46</v>
      </c>
      <c r="C13" s="4">
        <f>'[19]2011. 2월'!B36</f>
        <v>38</v>
      </c>
      <c r="D13" s="5">
        <f>'[19]2011. 2월'!C36</f>
        <v>119.7</v>
      </c>
      <c r="E13" s="5">
        <f>'[19]2011. 2월'!D36</f>
        <v>100.4</v>
      </c>
      <c r="F13" s="5">
        <f>'[19]2011. 2월'!E36</f>
        <v>51</v>
      </c>
      <c r="G13" s="6">
        <f>'[19]2011. 2월'!F36</f>
        <v>24.72</v>
      </c>
      <c r="H13" s="6">
        <f>'[19]2011. 2월'!G36</f>
        <v>3.504</v>
      </c>
      <c r="I13" s="4">
        <f>'[19]2011. 2월'!H36</f>
        <v>26500</v>
      </c>
      <c r="J13" s="4">
        <f>'[19]2011. 2월'!I36</f>
        <v>38</v>
      </c>
      <c r="K13" s="5">
        <f>'[19]2011. 2월'!J36</f>
        <v>6.3</v>
      </c>
      <c r="L13" s="5">
        <f>'[19]2011. 2월'!K36</f>
        <v>7.8</v>
      </c>
      <c r="M13" s="5">
        <f>'[19]2011. 2월'!L36</f>
        <v>8</v>
      </c>
      <c r="N13" s="6">
        <f>'[19]2011. 2월'!M36</f>
        <v>6.2160000000000002</v>
      </c>
      <c r="O13" s="6">
        <f>'[19]2011. 2월'!N36</f>
        <v>1.1160000000000001</v>
      </c>
      <c r="P13" s="7" t="s">
        <v>67</v>
      </c>
    </row>
    <row r="14" spans="1:16" ht="18.75" customHeight="1">
      <c r="A14" s="22" t="s">
        <v>49</v>
      </c>
      <c r="B14" s="1" t="s">
        <v>44</v>
      </c>
      <c r="C14" s="4">
        <f>'[19]2011. 3월'!B38</f>
        <v>40</v>
      </c>
      <c r="D14" s="5">
        <f>'[19]2011. 3월'!C38</f>
        <v>113.1</v>
      </c>
      <c r="E14" s="5">
        <f>'[19]2011. 3월'!D38</f>
        <v>95.7</v>
      </c>
      <c r="F14" s="5">
        <f>'[19]2011. 3월'!E38</f>
        <v>60</v>
      </c>
      <c r="G14" s="6">
        <f>'[19]2011. 3월'!F38</f>
        <v>27.24</v>
      </c>
      <c r="H14" s="6">
        <f>'[19]2011. 3월'!G38</f>
        <v>3.8639999999999999</v>
      </c>
      <c r="I14" s="4">
        <f>'[19]2011. 3월'!H38</f>
        <v>27000</v>
      </c>
      <c r="J14" s="4">
        <f>'[19]2011. 3월'!I38</f>
        <v>40</v>
      </c>
      <c r="K14" s="5">
        <f>'[19]2011. 3월'!J38</f>
        <v>4.2</v>
      </c>
      <c r="L14" s="5">
        <f>'[19]2011. 3월'!K38</f>
        <v>7.1</v>
      </c>
      <c r="M14" s="5">
        <f>'[19]2011. 3월'!L38</f>
        <v>9.3000000000000007</v>
      </c>
      <c r="N14" s="6">
        <f>'[19]2011. 3월'!M38</f>
        <v>6.84</v>
      </c>
      <c r="O14" s="6">
        <f>'[19]2011. 3월'!N38</f>
        <v>1.08</v>
      </c>
      <c r="P14" s="7" t="s">
        <v>67</v>
      </c>
    </row>
    <row r="15" spans="1:16" ht="18.75" customHeight="1">
      <c r="A15" s="22"/>
      <c r="B15" s="1" t="s">
        <v>45</v>
      </c>
      <c r="C15" s="4">
        <f>'[19]2011. 3월'!B37</f>
        <v>40</v>
      </c>
      <c r="D15" s="5">
        <f>'[19]2011. 3월'!C37</f>
        <v>113.1</v>
      </c>
      <c r="E15" s="5">
        <f>'[19]2011. 3월'!D37</f>
        <v>95.7</v>
      </c>
      <c r="F15" s="5">
        <f>'[19]2011. 3월'!E37</f>
        <v>60</v>
      </c>
      <c r="G15" s="6">
        <f>'[19]2011. 3월'!F37</f>
        <v>27.24</v>
      </c>
      <c r="H15" s="6">
        <f>'[19]2011. 3월'!G37</f>
        <v>3.8639999999999999</v>
      </c>
      <c r="I15" s="4">
        <f>'[19]2011. 3월'!H37</f>
        <v>26500</v>
      </c>
      <c r="J15" s="4">
        <f>'[19]2011. 3월'!I37</f>
        <v>40</v>
      </c>
      <c r="K15" s="5">
        <f>'[19]2011. 3월'!J37</f>
        <v>4.2</v>
      </c>
      <c r="L15" s="5">
        <f>'[19]2011. 3월'!K37</f>
        <v>7.1</v>
      </c>
      <c r="M15" s="5">
        <f>'[19]2011. 3월'!L37</f>
        <v>9.3000000000000007</v>
      </c>
      <c r="N15" s="6">
        <f>'[19]2011. 3월'!M37</f>
        <v>6.84</v>
      </c>
      <c r="O15" s="6">
        <f>'[19]2011. 3월'!N37</f>
        <v>1.08</v>
      </c>
      <c r="P15" s="7" t="s">
        <v>67</v>
      </c>
    </row>
    <row r="16" spans="1:16" ht="18.75" customHeight="1">
      <c r="A16" s="22"/>
      <c r="B16" s="1" t="s">
        <v>46</v>
      </c>
      <c r="C16" s="4">
        <f>'[19]2011. 3월'!B36</f>
        <v>40</v>
      </c>
      <c r="D16" s="5">
        <f>'[19]2011. 3월'!C36</f>
        <v>113.1</v>
      </c>
      <c r="E16" s="5">
        <f>'[19]2011. 3월'!D36</f>
        <v>95.7</v>
      </c>
      <c r="F16" s="5">
        <f>'[19]2011. 3월'!E36</f>
        <v>60</v>
      </c>
      <c r="G16" s="6">
        <f>'[19]2011. 3월'!F36</f>
        <v>27.24</v>
      </c>
      <c r="H16" s="6">
        <f>'[19]2011. 3월'!G36</f>
        <v>3.8639999999999999</v>
      </c>
      <c r="I16" s="4">
        <f>'[19]2011. 3월'!H36</f>
        <v>26500</v>
      </c>
      <c r="J16" s="4">
        <f>'[19]2011. 3월'!I36</f>
        <v>40</v>
      </c>
      <c r="K16" s="5">
        <f>'[19]2011. 3월'!J36</f>
        <v>4.2</v>
      </c>
      <c r="L16" s="5">
        <f>'[19]2011. 3월'!K36</f>
        <v>7.1</v>
      </c>
      <c r="M16" s="5">
        <f>'[19]2011. 3월'!L36</f>
        <v>9.3000000000000007</v>
      </c>
      <c r="N16" s="6">
        <f>'[19]2011. 3월'!M36</f>
        <v>6.84</v>
      </c>
      <c r="O16" s="6">
        <f>'[19]2011. 3월'!N36</f>
        <v>1.08</v>
      </c>
      <c r="P16" s="7" t="s">
        <v>67</v>
      </c>
    </row>
    <row r="17" spans="1:16" ht="18.75" customHeight="1">
      <c r="A17" s="22" t="s">
        <v>50</v>
      </c>
      <c r="B17" s="1" t="s">
        <v>44</v>
      </c>
      <c r="C17" s="4">
        <f>'[19]2011. 4월'!B38</f>
        <v>38</v>
      </c>
      <c r="D17" s="5">
        <f>'[19]2011. 4월'!C38</f>
        <v>19.7</v>
      </c>
      <c r="E17" s="5">
        <f>'[19]2011. 4월'!D38</f>
        <v>16.100000000000001</v>
      </c>
      <c r="F17" s="5">
        <f>'[19]2011. 4월'!E38</f>
        <v>19</v>
      </c>
      <c r="G17" s="6">
        <f>'[19]2011. 4월'!F38</f>
        <v>4.4880000000000004</v>
      </c>
      <c r="H17" s="6">
        <f>'[19]2011. 4월'!G38</f>
        <v>1.0680000000000001</v>
      </c>
      <c r="I17" s="4">
        <f>'[19]2011. 4월'!H38</f>
        <v>18000</v>
      </c>
      <c r="J17" s="4">
        <f>'[19]2011. 4월'!I38</f>
        <v>38</v>
      </c>
      <c r="K17" s="5">
        <f>'[19]2011. 4월'!J38</f>
        <v>3.2</v>
      </c>
      <c r="L17" s="5">
        <f>'[19]2011. 4월'!K38</f>
        <v>5.4</v>
      </c>
      <c r="M17" s="5">
        <f>'[19]2011. 4월'!L38</f>
        <v>2.6</v>
      </c>
      <c r="N17" s="6">
        <f>'[19]2011. 4월'!M38</f>
        <v>2.141</v>
      </c>
      <c r="O17" s="6">
        <f>'[19]2011. 4월'!N38</f>
        <v>0.35</v>
      </c>
      <c r="P17" s="7" t="s">
        <v>67</v>
      </c>
    </row>
    <row r="18" spans="1:16" ht="18.75" customHeight="1">
      <c r="A18" s="22"/>
      <c r="B18" s="1" t="s">
        <v>45</v>
      </c>
      <c r="C18" s="4">
        <f>'[19]2011. 4월'!B37</f>
        <v>38</v>
      </c>
      <c r="D18" s="5">
        <f>'[19]2011. 4월'!C37</f>
        <v>19.7</v>
      </c>
      <c r="E18" s="5">
        <f>'[19]2011. 4월'!D37</f>
        <v>16.100000000000001</v>
      </c>
      <c r="F18" s="5">
        <f>'[19]2011. 4월'!E37</f>
        <v>19</v>
      </c>
      <c r="G18" s="6">
        <f>'[19]2011. 4월'!F37</f>
        <v>4.4880000000000004</v>
      </c>
      <c r="H18" s="6">
        <f>'[19]2011. 4월'!G37</f>
        <v>1.0680000000000001</v>
      </c>
      <c r="I18" s="4">
        <f>'[19]2011. 4월'!H37</f>
        <v>17500</v>
      </c>
      <c r="J18" s="4">
        <f>'[19]2011. 4월'!I37</f>
        <v>38</v>
      </c>
      <c r="K18" s="5">
        <f>'[19]2011. 4월'!J37</f>
        <v>3.2</v>
      </c>
      <c r="L18" s="5">
        <f>'[19]2011. 4월'!K37</f>
        <v>5.4</v>
      </c>
      <c r="M18" s="5">
        <f>'[19]2011. 4월'!L37</f>
        <v>2.6</v>
      </c>
      <c r="N18" s="6">
        <f>'[19]2011. 4월'!M37</f>
        <v>2.141</v>
      </c>
      <c r="O18" s="6">
        <f>'[19]2011. 4월'!N37</f>
        <v>0.35</v>
      </c>
      <c r="P18" s="7" t="s">
        <v>67</v>
      </c>
    </row>
    <row r="19" spans="1:16" ht="18.75" customHeight="1">
      <c r="A19" s="22"/>
      <c r="B19" s="1" t="s">
        <v>46</v>
      </c>
      <c r="C19" s="4">
        <f>'[19]2011. 4월'!B36</f>
        <v>38</v>
      </c>
      <c r="D19" s="5">
        <f>'[19]2011. 4월'!C36</f>
        <v>19.7</v>
      </c>
      <c r="E19" s="5">
        <f>'[19]2011. 4월'!D36</f>
        <v>16.100000000000001</v>
      </c>
      <c r="F19" s="5">
        <f>'[19]2011. 4월'!E36</f>
        <v>19</v>
      </c>
      <c r="G19" s="6">
        <f>'[19]2011. 4월'!F36</f>
        <v>4.4880000000000004</v>
      </c>
      <c r="H19" s="6">
        <f>'[19]2011. 4월'!G36</f>
        <v>1.0680000000000001</v>
      </c>
      <c r="I19" s="4">
        <f>'[19]2011. 4월'!H36</f>
        <v>17500</v>
      </c>
      <c r="J19" s="4">
        <f>'[19]2011. 4월'!I36</f>
        <v>38</v>
      </c>
      <c r="K19" s="5">
        <f>'[19]2011. 4월'!J36</f>
        <v>3.2</v>
      </c>
      <c r="L19" s="5">
        <f>'[19]2011. 4월'!K36</f>
        <v>5.4</v>
      </c>
      <c r="M19" s="5">
        <f>'[19]2011. 4월'!L36</f>
        <v>2.6</v>
      </c>
      <c r="N19" s="6">
        <f>'[19]2011. 4월'!M36</f>
        <v>2.141</v>
      </c>
      <c r="O19" s="6">
        <f>'[19]2011. 4월'!N36</f>
        <v>0.35</v>
      </c>
      <c r="P19" s="7" t="s">
        <v>67</v>
      </c>
    </row>
    <row r="20" spans="1:16" ht="18.75" customHeight="1">
      <c r="A20" s="22" t="s">
        <v>51</v>
      </c>
      <c r="B20" s="1" t="s">
        <v>44</v>
      </c>
      <c r="C20" s="4">
        <f>'[19]2011. 5월'!B38</f>
        <v>32</v>
      </c>
      <c r="D20" s="5">
        <f>'[19]2011. 5월'!C38</f>
        <v>52.8</v>
      </c>
      <c r="E20" s="5">
        <f>'[19]2011. 5월'!D38</f>
        <v>42.1</v>
      </c>
      <c r="F20" s="5">
        <f>'[19]2011. 5월'!E38</f>
        <v>51</v>
      </c>
      <c r="G20" s="6">
        <f>'[19]2011. 5월'!F38</f>
        <v>12.096</v>
      </c>
      <c r="H20" s="6">
        <f>'[19]2011. 5월'!G38</f>
        <v>2.2799999999999998</v>
      </c>
      <c r="I20" s="4">
        <f>'[19]2011. 5월'!H38</f>
        <v>19000</v>
      </c>
      <c r="J20" s="4">
        <f>'[19]2011. 5월'!I38</f>
        <v>32</v>
      </c>
      <c r="K20" s="5">
        <f>'[19]2011. 5월'!J38</f>
        <v>2.9</v>
      </c>
      <c r="L20" s="5">
        <f>'[19]2011. 5월'!K38</f>
        <v>5.2</v>
      </c>
      <c r="M20" s="5">
        <f>'[19]2011. 5월'!L38</f>
        <v>2.2000000000000002</v>
      </c>
      <c r="N20" s="6">
        <f>'[19]2011. 5월'!M38</f>
        <v>2.4239999999999999</v>
      </c>
      <c r="O20" s="6">
        <f>'[19]2011. 5월'!N38</f>
        <v>0.432</v>
      </c>
      <c r="P20" s="7" t="s">
        <v>67</v>
      </c>
    </row>
    <row r="21" spans="1:16" ht="18.75" customHeight="1">
      <c r="A21" s="22"/>
      <c r="B21" s="1" t="s">
        <v>45</v>
      </c>
      <c r="C21" s="4">
        <f>'[19]2011. 5월'!B37</f>
        <v>32</v>
      </c>
      <c r="D21" s="5">
        <f>'[19]2011. 5월'!C37</f>
        <v>52.8</v>
      </c>
      <c r="E21" s="5">
        <f>'[19]2011. 5월'!D37</f>
        <v>42.1</v>
      </c>
      <c r="F21" s="5">
        <f>'[19]2011. 5월'!E37</f>
        <v>51</v>
      </c>
      <c r="G21" s="6">
        <f>'[19]2011. 5월'!F37</f>
        <v>12.096</v>
      </c>
      <c r="H21" s="6">
        <f>'[19]2011. 5월'!G37</f>
        <v>2.2799999999999998</v>
      </c>
      <c r="I21" s="4">
        <f>'[19]2011. 5월'!H37</f>
        <v>19000</v>
      </c>
      <c r="J21" s="4">
        <f>'[19]2011. 5월'!I37</f>
        <v>32</v>
      </c>
      <c r="K21" s="5">
        <f>'[19]2011. 5월'!J37</f>
        <v>2.9</v>
      </c>
      <c r="L21" s="5">
        <f>'[19]2011. 5월'!K37</f>
        <v>5.2</v>
      </c>
      <c r="M21" s="5">
        <f>'[19]2011. 5월'!L37</f>
        <v>2.2000000000000002</v>
      </c>
      <c r="N21" s="6">
        <f>'[19]2011. 5월'!M37</f>
        <v>2.4239999999999999</v>
      </c>
      <c r="O21" s="6">
        <f>'[19]2011. 5월'!N37</f>
        <v>0.432</v>
      </c>
      <c r="P21" s="7" t="s">
        <v>67</v>
      </c>
    </row>
    <row r="22" spans="1:16" ht="18.75" customHeight="1">
      <c r="A22" s="22"/>
      <c r="B22" s="1" t="s">
        <v>46</v>
      </c>
      <c r="C22" s="4">
        <f>'[19]2011. 5월'!B36</f>
        <v>32</v>
      </c>
      <c r="D22" s="5">
        <f>'[19]2011. 5월'!C36</f>
        <v>52.8</v>
      </c>
      <c r="E22" s="5">
        <f>'[19]2011. 5월'!D36</f>
        <v>42.1</v>
      </c>
      <c r="F22" s="5">
        <f>'[19]2011. 5월'!E36</f>
        <v>51</v>
      </c>
      <c r="G22" s="6">
        <f>'[19]2011. 5월'!F36</f>
        <v>12.096</v>
      </c>
      <c r="H22" s="6">
        <f>'[19]2011. 5월'!G36</f>
        <v>2.2799999999999998</v>
      </c>
      <c r="I22" s="4">
        <f>'[19]2011. 5월'!H36</f>
        <v>19000</v>
      </c>
      <c r="J22" s="4">
        <f>'[19]2011. 5월'!I36</f>
        <v>32</v>
      </c>
      <c r="K22" s="5">
        <f>'[19]2011. 5월'!J36</f>
        <v>2.9</v>
      </c>
      <c r="L22" s="5">
        <f>'[19]2011. 5월'!K36</f>
        <v>5.2</v>
      </c>
      <c r="M22" s="5">
        <f>'[19]2011. 5월'!L36</f>
        <v>2.2000000000000002</v>
      </c>
      <c r="N22" s="6">
        <f>'[19]2011. 5월'!M36</f>
        <v>2.4239999999999999</v>
      </c>
      <c r="O22" s="6">
        <f>'[19]2011. 5월'!N36</f>
        <v>0.432</v>
      </c>
      <c r="P22" s="7" t="s">
        <v>67</v>
      </c>
    </row>
    <row r="23" spans="1:16" ht="18.75" customHeight="1">
      <c r="A23" s="22" t="s">
        <v>52</v>
      </c>
      <c r="B23" s="1" t="s">
        <v>44</v>
      </c>
      <c r="C23" s="4">
        <f>'[19]2011. 6월'!B38</f>
        <v>36</v>
      </c>
      <c r="D23" s="5">
        <f>'[19]2011. 6월'!C38</f>
        <v>64.2</v>
      </c>
      <c r="E23" s="5">
        <f>'[19]2011. 6월'!D38</f>
        <v>53.3</v>
      </c>
      <c r="F23" s="5">
        <f>'[19]2011. 6월'!E38</f>
        <v>71</v>
      </c>
      <c r="G23" s="6">
        <f>'[19]2011. 6월'!F38</f>
        <v>18.864000000000001</v>
      </c>
      <c r="H23" s="6">
        <f>'[19]2011. 6월'!G38</f>
        <v>2.9039999999999999</v>
      </c>
      <c r="I23" s="4">
        <f>'[19]2011. 6월'!H38</f>
        <v>20000</v>
      </c>
      <c r="J23" s="4">
        <f>'[19]2011. 6월'!I38</f>
        <v>36</v>
      </c>
      <c r="K23" s="5">
        <f>'[19]2011. 6월'!J38</f>
        <v>3.1</v>
      </c>
      <c r="L23" s="5">
        <f>'[19]2011. 6월'!K38</f>
        <v>5.2</v>
      </c>
      <c r="M23" s="5">
        <f>'[19]2011. 6월'!L38</f>
        <v>1.2</v>
      </c>
      <c r="N23" s="6">
        <f>'[19]2011. 6월'!M38</f>
        <v>2.496</v>
      </c>
      <c r="O23" s="6">
        <f>'[19]2011. 6월'!N38</f>
        <v>0.437</v>
      </c>
      <c r="P23" s="7" t="s">
        <v>67</v>
      </c>
    </row>
    <row r="24" spans="1:16" ht="18.75" customHeight="1">
      <c r="A24" s="22"/>
      <c r="B24" s="1" t="s">
        <v>45</v>
      </c>
      <c r="C24" s="4">
        <f>'[19]2011. 6월'!B37</f>
        <v>36</v>
      </c>
      <c r="D24" s="5">
        <f>'[19]2011. 6월'!C37</f>
        <v>64.2</v>
      </c>
      <c r="E24" s="5">
        <f>'[19]2011. 6월'!D37</f>
        <v>53.3</v>
      </c>
      <c r="F24" s="5">
        <f>'[19]2011. 6월'!E37</f>
        <v>71</v>
      </c>
      <c r="G24" s="6">
        <f>'[19]2011. 6월'!F37</f>
        <v>18.864000000000001</v>
      </c>
      <c r="H24" s="6">
        <f>'[19]2011. 6월'!G37</f>
        <v>2.9039999999999999</v>
      </c>
      <c r="I24" s="4">
        <f>'[19]2011. 6월'!H37</f>
        <v>20000</v>
      </c>
      <c r="J24" s="4">
        <f>'[19]2011. 6월'!I37</f>
        <v>36</v>
      </c>
      <c r="K24" s="5">
        <f>'[19]2011. 6월'!J37</f>
        <v>3.1</v>
      </c>
      <c r="L24" s="5">
        <f>'[19]2011. 6월'!K37</f>
        <v>5.2</v>
      </c>
      <c r="M24" s="5">
        <f>'[19]2011. 6월'!L37</f>
        <v>1.2</v>
      </c>
      <c r="N24" s="6">
        <f>'[19]2011. 6월'!M37</f>
        <v>2.496</v>
      </c>
      <c r="O24" s="6">
        <f>'[19]2011. 6월'!N37</f>
        <v>0.437</v>
      </c>
      <c r="P24" s="7" t="s">
        <v>67</v>
      </c>
    </row>
    <row r="25" spans="1:16" ht="18.75" customHeight="1">
      <c r="A25" s="22"/>
      <c r="B25" s="1" t="s">
        <v>46</v>
      </c>
      <c r="C25" s="4">
        <f>'[19]2011. 6월'!B36</f>
        <v>36</v>
      </c>
      <c r="D25" s="5">
        <f>'[19]2011. 6월'!C36</f>
        <v>64.2</v>
      </c>
      <c r="E25" s="5">
        <f>'[19]2011. 6월'!D36</f>
        <v>53.3</v>
      </c>
      <c r="F25" s="5">
        <f>'[19]2011. 6월'!E36</f>
        <v>71</v>
      </c>
      <c r="G25" s="6">
        <f>'[19]2011. 6월'!F36</f>
        <v>18.864000000000001</v>
      </c>
      <c r="H25" s="6">
        <f>'[19]2011. 6월'!G36</f>
        <v>2.9039999999999999</v>
      </c>
      <c r="I25" s="4">
        <f>'[19]2011. 6월'!H36</f>
        <v>20000</v>
      </c>
      <c r="J25" s="4">
        <f>'[19]2011. 6월'!I36</f>
        <v>36</v>
      </c>
      <c r="K25" s="5">
        <f>'[19]2011. 6월'!J36</f>
        <v>3.1</v>
      </c>
      <c r="L25" s="5">
        <f>'[19]2011. 6월'!K36</f>
        <v>5.2</v>
      </c>
      <c r="M25" s="5">
        <f>'[19]2011. 6월'!L36</f>
        <v>1.2</v>
      </c>
      <c r="N25" s="6">
        <f>'[19]2011. 6월'!M36</f>
        <v>2.496</v>
      </c>
      <c r="O25" s="6">
        <f>'[19]2011. 6월'!N36</f>
        <v>0.437</v>
      </c>
      <c r="P25" s="7" t="s">
        <v>67</v>
      </c>
    </row>
    <row r="26" spans="1:16" ht="18.75" customHeight="1">
      <c r="A26" s="22" t="s">
        <v>53</v>
      </c>
      <c r="B26" s="1" t="s">
        <v>44</v>
      </c>
      <c r="C26" s="4">
        <f>'[19]2011. 7월'!B38</f>
        <v>42</v>
      </c>
      <c r="D26" s="5">
        <f>'[19]2011. 7월'!C38</f>
        <v>58.4</v>
      </c>
      <c r="E26" s="5">
        <f>'[19]2011. 7월'!D38</f>
        <v>48.4</v>
      </c>
      <c r="F26" s="5">
        <f>'[19]2011. 7월'!E38</f>
        <v>54</v>
      </c>
      <c r="G26" s="6">
        <f>'[19]2011. 7월'!F38</f>
        <v>12.912000000000001</v>
      </c>
      <c r="H26" s="6">
        <f>'[19]2011. 7월'!G38</f>
        <v>1.8120000000000001</v>
      </c>
      <c r="I26" s="4">
        <f>'[19]2011. 7월'!H38</f>
        <v>19000</v>
      </c>
      <c r="J26" s="4">
        <f>'[19]2011. 7월'!I38</f>
        <v>42</v>
      </c>
      <c r="K26" s="5">
        <f>'[19]2011. 7월'!J38</f>
        <v>3.2</v>
      </c>
      <c r="L26" s="5">
        <f>'[19]2011. 7월'!K38</f>
        <v>5.4</v>
      </c>
      <c r="M26" s="5">
        <f>'[19]2011. 7월'!L38</f>
        <v>0.8</v>
      </c>
      <c r="N26" s="6">
        <f>'[19]2011. 7월'!M38</f>
        <v>2.052</v>
      </c>
      <c r="O26" s="6">
        <f>'[19]2011. 7월'!N38</f>
        <v>0.432</v>
      </c>
      <c r="P26" s="7" t="s">
        <v>67</v>
      </c>
    </row>
    <row r="27" spans="1:16" ht="18.75" customHeight="1">
      <c r="A27" s="22"/>
      <c r="B27" s="1" t="s">
        <v>45</v>
      </c>
      <c r="C27" s="4">
        <f>'[19]2011. 7월'!B37</f>
        <v>42</v>
      </c>
      <c r="D27" s="5">
        <f>'[19]2011. 7월'!C37</f>
        <v>58.4</v>
      </c>
      <c r="E27" s="5">
        <f>'[19]2011. 7월'!D37</f>
        <v>48.4</v>
      </c>
      <c r="F27" s="5">
        <f>'[19]2011. 7월'!E37</f>
        <v>54</v>
      </c>
      <c r="G27" s="6">
        <f>'[19]2011. 7월'!F37</f>
        <v>12.912000000000001</v>
      </c>
      <c r="H27" s="6">
        <f>'[19]2011. 7월'!G37</f>
        <v>1.8120000000000001</v>
      </c>
      <c r="I27" s="4">
        <f>'[19]2011. 7월'!H37</f>
        <v>19000</v>
      </c>
      <c r="J27" s="4">
        <f>'[19]2011. 7월'!I37</f>
        <v>42</v>
      </c>
      <c r="K27" s="5">
        <f>'[19]2011. 7월'!J37</f>
        <v>3.2</v>
      </c>
      <c r="L27" s="5">
        <f>'[19]2011. 7월'!K37</f>
        <v>5.4</v>
      </c>
      <c r="M27" s="5">
        <f>'[19]2011. 7월'!L37</f>
        <v>0.8</v>
      </c>
      <c r="N27" s="6">
        <f>'[19]2011. 7월'!M37</f>
        <v>2.052</v>
      </c>
      <c r="O27" s="6">
        <f>'[19]2011. 7월'!N37</f>
        <v>0.432</v>
      </c>
      <c r="P27" s="7" t="s">
        <v>67</v>
      </c>
    </row>
    <row r="28" spans="1:16" ht="18.75" customHeight="1">
      <c r="A28" s="22"/>
      <c r="B28" s="1" t="s">
        <v>46</v>
      </c>
      <c r="C28" s="4">
        <f>'[19]2011. 7월'!B36</f>
        <v>42</v>
      </c>
      <c r="D28" s="5">
        <f>'[19]2011. 7월'!C36</f>
        <v>58.4</v>
      </c>
      <c r="E28" s="5">
        <f>'[19]2011. 7월'!D36</f>
        <v>48.4</v>
      </c>
      <c r="F28" s="5">
        <f>'[19]2011. 7월'!E36</f>
        <v>54</v>
      </c>
      <c r="G28" s="6">
        <f>'[19]2011. 7월'!F36</f>
        <v>12.912000000000001</v>
      </c>
      <c r="H28" s="6">
        <f>'[19]2011. 7월'!G36</f>
        <v>1.8120000000000001</v>
      </c>
      <c r="I28" s="4">
        <f>'[19]2011. 7월'!H36</f>
        <v>19000</v>
      </c>
      <c r="J28" s="4">
        <f>'[19]2011. 7월'!I36</f>
        <v>42</v>
      </c>
      <c r="K28" s="5">
        <f>'[19]2011. 7월'!J36</f>
        <v>3.2</v>
      </c>
      <c r="L28" s="5">
        <f>'[19]2011. 7월'!K36</f>
        <v>5.4</v>
      </c>
      <c r="M28" s="5">
        <f>'[19]2011. 7월'!L36</f>
        <v>0.8</v>
      </c>
      <c r="N28" s="6">
        <f>'[19]2011. 7월'!M36</f>
        <v>2.052</v>
      </c>
      <c r="O28" s="6">
        <f>'[19]2011. 7월'!N36</f>
        <v>0.432</v>
      </c>
      <c r="P28" s="7" t="s">
        <v>67</v>
      </c>
    </row>
    <row r="29" spans="1:16" ht="18.75" customHeight="1">
      <c r="A29" s="22" t="s">
        <v>54</v>
      </c>
      <c r="B29" s="1" t="s">
        <v>44</v>
      </c>
      <c r="C29" s="4">
        <f>'[19]2011. 8월'!B38</f>
        <v>40</v>
      </c>
      <c r="D29" s="5">
        <f>'[19]2011. 8월'!C38</f>
        <v>99.6</v>
      </c>
      <c r="E29" s="5">
        <f>'[19]2011. 8월'!D38</f>
        <v>82.8</v>
      </c>
      <c r="F29" s="5">
        <f>'[19]2011. 8월'!E38</f>
        <v>82</v>
      </c>
      <c r="G29" s="6">
        <f>'[19]2011. 8월'!F38</f>
        <v>12.144</v>
      </c>
      <c r="H29" s="6">
        <f>'[19]2011. 8월'!G38</f>
        <v>1.752</v>
      </c>
      <c r="I29" s="4">
        <f>'[19]2011. 8월'!H38</f>
        <v>20000</v>
      </c>
      <c r="J29" s="4">
        <f>'[19]2011. 8월'!I38</f>
        <v>40</v>
      </c>
      <c r="K29" s="5">
        <f>'[19]2011. 8월'!J38</f>
        <v>3</v>
      </c>
      <c r="L29" s="5">
        <f>'[19]2011. 8월'!K38</f>
        <v>5.2</v>
      </c>
      <c r="M29" s="5">
        <f>'[19]2011. 8월'!L38</f>
        <v>0.8</v>
      </c>
      <c r="N29" s="6">
        <f>'[19]2011. 8월'!M38</f>
        <v>2.028</v>
      </c>
      <c r="O29" s="6">
        <f>'[19]2011. 8월'!N38</f>
        <v>0.44600000000000001</v>
      </c>
      <c r="P29" s="7" t="str">
        <f>'[19]2011. 8월'!O38</f>
        <v>&lt;30</v>
      </c>
    </row>
    <row r="30" spans="1:16" ht="18.75" customHeight="1">
      <c r="A30" s="22"/>
      <c r="B30" s="1" t="s">
        <v>45</v>
      </c>
      <c r="C30" s="4">
        <f>'[19]2011. 8월'!B37</f>
        <v>40</v>
      </c>
      <c r="D30" s="5">
        <f>'[19]2011. 8월'!C37</f>
        <v>99.6</v>
      </c>
      <c r="E30" s="5">
        <f>'[19]2011. 8월'!D37</f>
        <v>82.8</v>
      </c>
      <c r="F30" s="5">
        <f>'[19]2011. 8월'!E37</f>
        <v>82</v>
      </c>
      <c r="G30" s="6">
        <f>'[19]2011. 8월'!F37</f>
        <v>12.144</v>
      </c>
      <c r="H30" s="6">
        <f>'[19]2011. 8월'!G37</f>
        <v>1.752</v>
      </c>
      <c r="I30" s="4">
        <f>'[19]2011. 8월'!H37</f>
        <v>20000</v>
      </c>
      <c r="J30" s="4">
        <f>'[19]2011. 8월'!I37</f>
        <v>40</v>
      </c>
      <c r="K30" s="5">
        <f>'[19]2011. 8월'!J37</f>
        <v>3</v>
      </c>
      <c r="L30" s="5">
        <f>'[19]2011. 8월'!K37</f>
        <v>5.2</v>
      </c>
      <c r="M30" s="5">
        <f>'[19]2011. 8월'!L37</f>
        <v>0.8</v>
      </c>
      <c r="N30" s="6">
        <f>'[19]2011. 8월'!M37</f>
        <v>2.028</v>
      </c>
      <c r="O30" s="6">
        <f>'[19]2011. 8월'!N37</f>
        <v>0.44600000000000001</v>
      </c>
      <c r="P30" s="7" t="str">
        <f>'[19]2011. 8월'!O37</f>
        <v>&lt;30</v>
      </c>
    </row>
    <row r="31" spans="1:16" ht="18.75" customHeight="1">
      <c r="A31" s="22"/>
      <c r="B31" s="1" t="s">
        <v>46</v>
      </c>
      <c r="C31" s="4">
        <f>'[19]2011. 8월'!B36</f>
        <v>40</v>
      </c>
      <c r="D31" s="5">
        <f>'[19]2011. 8월'!C36</f>
        <v>99.6</v>
      </c>
      <c r="E31" s="5">
        <f>'[19]2011. 8월'!D36</f>
        <v>82.8</v>
      </c>
      <c r="F31" s="5">
        <f>'[19]2011. 8월'!E36</f>
        <v>82</v>
      </c>
      <c r="G31" s="6">
        <f>'[19]2011. 8월'!F36</f>
        <v>12.144</v>
      </c>
      <c r="H31" s="6">
        <f>'[19]2011. 8월'!G36</f>
        <v>1.752</v>
      </c>
      <c r="I31" s="4">
        <f>'[19]2011. 8월'!H36</f>
        <v>20000</v>
      </c>
      <c r="J31" s="4">
        <f>'[19]2011. 8월'!I36</f>
        <v>40</v>
      </c>
      <c r="K31" s="5">
        <f>'[19]2011. 8월'!J36</f>
        <v>3</v>
      </c>
      <c r="L31" s="5">
        <f>'[19]2011. 8월'!K36</f>
        <v>5.2</v>
      </c>
      <c r="M31" s="5">
        <f>'[19]2011. 8월'!L36</f>
        <v>0.8</v>
      </c>
      <c r="N31" s="6">
        <f>'[19]2011. 8월'!M36</f>
        <v>2.028</v>
      </c>
      <c r="O31" s="6">
        <f>'[19]2011. 8월'!N36</f>
        <v>0.44600000000000001</v>
      </c>
      <c r="P31" s="7" t="str">
        <f>'[19]2011. 8월'!O36</f>
        <v>&lt;30</v>
      </c>
    </row>
    <row r="32" spans="1:16" ht="18.75" customHeight="1">
      <c r="A32" s="22" t="s">
        <v>55</v>
      </c>
      <c r="B32" s="1" t="s">
        <v>44</v>
      </c>
      <c r="C32" s="4">
        <f>'[19]2011. 9월'!B38</f>
        <v>38</v>
      </c>
      <c r="D32" s="5">
        <f>'[19]2011. 9월'!C38</f>
        <v>85.6</v>
      </c>
      <c r="E32" s="5">
        <f>'[19]2011. 9월'!D38</f>
        <v>71.8</v>
      </c>
      <c r="F32" s="5">
        <f>'[19]2011. 9월'!E38</f>
        <v>92.5</v>
      </c>
      <c r="G32" s="6">
        <f>'[19]2011. 9월'!F38</f>
        <v>13.68</v>
      </c>
      <c r="H32" s="6">
        <f>'[19]2011. 9월'!G38</f>
        <v>1.8</v>
      </c>
      <c r="I32" s="4">
        <f>'[19]2011. 9월'!H38</f>
        <v>20000</v>
      </c>
      <c r="J32" s="4">
        <f>'[19]2011. 9월'!I38</f>
        <v>38</v>
      </c>
      <c r="K32" s="5">
        <f>'[19]2011. 9월'!J38</f>
        <v>2.7</v>
      </c>
      <c r="L32" s="5">
        <f>'[19]2011. 9월'!K38</f>
        <v>4.7</v>
      </c>
      <c r="M32" s="5">
        <f>'[19]2011. 9월'!L38</f>
        <v>0.6</v>
      </c>
      <c r="N32" s="6">
        <f>'[19]2011. 9월'!M38</f>
        <v>2.952</v>
      </c>
      <c r="O32" s="6">
        <f>'[19]2011. 9월'!N38</f>
        <v>0.312</v>
      </c>
      <c r="P32" s="7" t="str">
        <f>'[19]2011. 9월'!O38</f>
        <v>&lt;30</v>
      </c>
    </row>
    <row r="33" spans="1:16" ht="18.75" customHeight="1">
      <c r="A33" s="22"/>
      <c r="B33" s="1" t="s">
        <v>45</v>
      </c>
      <c r="C33" s="4">
        <f>'[19]2011. 9월'!B37</f>
        <v>38</v>
      </c>
      <c r="D33" s="5">
        <f>'[19]2011. 9월'!C37</f>
        <v>85.6</v>
      </c>
      <c r="E33" s="5">
        <f>'[19]2011. 9월'!D37</f>
        <v>71.8</v>
      </c>
      <c r="F33" s="5">
        <f>'[19]2011. 9월'!E37</f>
        <v>92.5</v>
      </c>
      <c r="G33" s="6">
        <f>'[19]2011. 9월'!F37</f>
        <v>13.68</v>
      </c>
      <c r="H33" s="6">
        <f>'[19]2011. 9월'!G37</f>
        <v>1.8</v>
      </c>
      <c r="I33" s="4">
        <f>'[19]2011. 9월'!H37</f>
        <v>19500</v>
      </c>
      <c r="J33" s="4">
        <f>'[19]2011. 9월'!I37</f>
        <v>38</v>
      </c>
      <c r="K33" s="5">
        <f>'[19]2011. 9월'!J37</f>
        <v>2.7</v>
      </c>
      <c r="L33" s="5">
        <f>'[19]2011. 9월'!K37</f>
        <v>4.7</v>
      </c>
      <c r="M33" s="5">
        <f>'[19]2011. 9월'!L37</f>
        <v>0.6</v>
      </c>
      <c r="N33" s="6">
        <f>'[19]2011. 9월'!M37</f>
        <v>2.952</v>
      </c>
      <c r="O33" s="6">
        <f>'[19]2011. 9월'!N37</f>
        <v>0.312</v>
      </c>
      <c r="P33" s="7" t="str">
        <f>'[19]2011. 9월'!O37</f>
        <v>&lt;30</v>
      </c>
    </row>
    <row r="34" spans="1:16" ht="18.75" customHeight="1">
      <c r="A34" s="22"/>
      <c r="B34" s="1" t="s">
        <v>46</v>
      </c>
      <c r="C34" s="4">
        <f>'[19]2011. 9월'!B36</f>
        <v>38</v>
      </c>
      <c r="D34" s="5">
        <f>'[19]2011. 9월'!C36</f>
        <v>85.6</v>
      </c>
      <c r="E34" s="5">
        <f>'[19]2011. 9월'!D36</f>
        <v>71.8</v>
      </c>
      <c r="F34" s="5">
        <f>'[19]2011. 9월'!E36</f>
        <v>92.5</v>
      </c>
      <c r="G34" s="6">
        <f>'[19]2011. 9월'!F36</f>
        <v>13.68</v>
      </c>
      <c r="H34" s="6">
        <f>'[19]2011. 9월'!G36</f>
        <v>1.8</v>
      </c>
      <c r="I34" s="4">
        <f>'[19]2011. 9월'!H36</f>
        <v>19500</v>
      </c>
      <c r="J34" s="4">
        <f>'[19]2011. 9월'!I36</f>
        <v>38</v>
      </c>
      <c r="K34" s="5">
        <f>'[19]2011. 9월'!J36</f>
        <v>2.7</v>
      </c>
      <c r="L34" s="5">
        <f>'[19]2011. 9월'!K36</f>
        <v>4.7</v>
      </c>
      <c r="M34" s="5">
        <f>'[19]2011. 9월'!L36</f>
        <v>0.6</v>
      </c>
      <c r="N34" s="6">
        <f>'[19]2011. 9월'!M36</f>
        <v>2.952</v>
      </c>
      <c r="O34" s="6">
        <f>'[19]2011. 9월'!N36</f>
        <v>0.312</v>
      </c>
      <c r="P34" s="7" t="str">
        <f>'[19]2011. 9월'!O36</f>
        <v>&lt;30</v>
      </c>
    </row>
    <row r="35" spans="1:16" ht="18.75" customHeight="1">
      <c r="A35" s="22" t="s">
        <v>56</v>
      </c>
      <c r="B35" s="1" t="s">
        <v>44</v>
      </c>
      <c r="C35" s="4">
        <f>'[19]2011. 10월'!B38</f>
        <v>32</v>
      </c>
      <c r="D35" s="5">
        <f>'[19]2011. 10월'!C38</f>
        <v>90.3</v>
      </c>
      <c r="E35" s="5">
        <f>'[19]2011. 10월'!D38</f>
        <v>74.400000000000006</v>
      </c>
      <c r="F35" s="5">
        <f>'[19]2011. 10월'!E38</f>
        <v>80</v>
      </c>
      <c r="G35" s="6">
        <f>'[19]2011. 10월'!F38</f>
        <v>16.32</v>
      </c>
      <c r="H35" s="6">
        <f>'[19]2011. 10월'!G38</f>
        <v>2.04</v>
      </c>
      <c r="I35" s="4">
        <f>'[19]2011. 10월'!H38</f>
        <v>18000</v>
      </c>
      <c r="J35" s="4">
        <f>'[19]2011. 10월'!I38</f>
        <v>32</v>
      </c>
      <c r="K35" s="5">
        <f>'[19]2011. 10월'!J38</f>
        <v>2.4</v>
      </c>
      <c r="L35" s="5">
        <f>'[19]2011. 10월'!K38</f>
        <v>4.3</v>
      </c>
      <c r="M35" s="5">
        <f>'[19]2011. 10월'!L38</f>
        <v>0.6</v>
      </c>
      <c r="N35" s="6">
        <f>'[19]2011. 10월'!M38</f>
        <v>2.0299999999999998</v>
      </c>
      <c r="O35" s="6">
        <f>'[19]2011. 10월'!N38</f>
        <v>0.379</v>
      </c>
      <c r="P35" s="7" t="str">
        <f>'[19]2011. 10월'!O38</f>
        <v>&lt;30</v>
      </c>
    </row>
    <row r="36" spans="1:16" ht="18.75" customHeight="1">
      <c r="A36" s="22"/>
      <c r="B36" s="1" t="s">
        <v>45</v>
      </c>
      <c r="C36" s="4">
        <f>'[19]2011. 10월'!B37</f>
        <v>32</v>
      </c>
      <c r="D36" s="5">
        <f>'[19]2011. 10월'!C37</f>
        <v>90.3</v>
      </c>
      <c r="E36" s="5">
        <f>'[19]2011. 10월'!D37</f>
        <v>74.400000000000006</v>
      </c>
      <c r="F36" s="5">
        <f>'[19]2011. 10월'!E37</f>
        <v>80</v>
      </c>
      <c r="G36" s="6">
        <f>'[19]2011. 10월'!F37</f>
        <v>16.32</v>
      </c>
      <c r="H36" s="6">
        <f>'[19]2011. 10월'!G37</f>
        <v>2.04</v>
      </c>
      <c r="I36" s="4">
        <f>'[19]2011. 10월'!H37</f>
        <v>18000</v>
      </c>
      <c r="J36" s="4">
        <f>'[19]2011. 10월'!I37</f>
        <v>32</v>
      </c>
      <c r="K36" s="5">
        <f>'[19]2011. 10월'!J37</f>
        <v>2.4</v>
      </c>
      <c r="L36" s="5">
        <f>'[19]2011. 10월'!K37</f>
        <v>4.3</v>
      </c>
      <c r="M36" s="5">
        <f>'[19]2011. 10월'!L37</f>
        <v>0.6</v>
      </c>
      <c r="N36" s="6">
        <f>'[19]2011. 10월'!M37</f>
        <v>2.0299999999999998</v>
      </c>
      <c r="O36" s="6">
        <f>'[19]2011. 10월'!N37</f>
        <v>0.379</v>
      </c>
      <c r="P36" s="7" t="str">
        <f>'[19]2011. 10월'!O37</f>
        <v>&lt;30</v>
      </c>
    </row>
    <row r="37" spans="1:16" ht="18.75" customHeight="1">
      <c r="A37" s="22"/>
      <c r="B37" s="1" t="s">
        <v>46</v>
      </c>
      <c r="C37" s="4">
        <f>'[19]2011. 10월'!B36</f>
        <v>32</v>
      </c>
      <c r="D37" s="5">
        <f>'[19]2011. 10월'!C36</f>
        <v>90.3</v>
      </c>
      <c r="E37" s="5">
        <f>'[19]2011. 10월'!D36</f>
        <v>74.400000000000006</v>
      </c>
      <c r="F37" s="5">
        <f>'[19]2011. 10월'!E36</f>
        <v>80</v>
      </c>
      <c r="G37" s="6">
        <f>'[19]2011. 10월'!F36</f>
        <v>16.32</v>
      </c>
      <c r="H37" s="6">
        <f>'[19]2011. 10월'!G36</f>
        <v>2.04</v>
      </c>
      <c r="I37" s="4">
        <f>'[19]2011. 10월'!H36</f>
        <v>18000</v>
      </c>
      <c r="J37" s="4">
        <f>'[19]2011. 10월'!I36</f>
        <v>32</v>
      </c>
      <c r="K37" s="5">
        <f>'[19]2011. 10월'!J36</f>
        <v>2.4</v>
      </c>
      <c r="L37" s="5">
        <f>'[19]2011. 10월'!K36</f>
        <v>4.3</v>
      </c>
      <c r="M37" s="5">
        <f>'[19]2011. 10월'!L36</f>
        <v>0.6</v>
      </c>
      <c r="N37" s="6">
        <f>'[19]2011. 10월'!M36</f>
        <v>2.0299999999999998</v>
      </c>
      <c r="O37" s="6">
        <f>'[19]2011. 10월'!N36</f>
        <v>0.379</v>
      </c>
      <c r="P37" s="7" t="str">
        <f>'[19]2011. 10월'!O36</f>
        <v>&lt;30</v>
      </c>
    </row>
    <row r="38" spans="1:16" ht="18.75" customHeight="1">
      <c r="A38" s="22" t="s">
        <v>57</v>
      </c>
      <c r="B38" s="1" t="s">
        <v>44</v>
      </c>
      <c r="C38" s="4">
        <f>'[19]2011. 11월'!B38</f>
        <v>30</v>
      </c>
      <c r="D38" s="5">
        <f>'[19]2011. 11월'!C38</f>
        <v>88.2</v>
      </c>
      <c r="E38" s="5">
        <f>'[19]2011. 11월'!D38</f>
        <v>73.8</v>
      </c>
      <c r="F38" s="5">
        <f>'[19]2011. 11월'!E38</f>
        <v>73.8</v>
      </c>
      <c r="G38" s="6">
        <f>'[19]2011. 11월'!F38</f>
        <v>20.16</v>
      </c>
      <c r="H38" s="6">
        <f>'[19]2011. 11월'!G38</f>
        <v>2.16</v>
      </c>
      <c r="I38" s="4">
        <f>'[19]2011. 11월'!H38</f>
        <v>17000</v>
      </c>
      <c r="J38" s="4">
        <f>'[19]2011. 11월'!I38</f>
        <v>30</v>
      </c>
      <c r="K38" s="5">
        <f>'[19]2011. 11월'!J38</f>
        <v>2.2999999999999998</v>
      </c>
      <c r="L38" s="5">
        <f>'[19]2011. 11월'!K38</f>
        <v>4.0999999999999996</v>
      </c>
      <c r="M38" s="5">
        <f>'[19]2011. 11월'!L38</f>
        <v>0.8</v>
      </c>
      <c r="N38" s="6">
        <f>'[19]2011. 11월'!M38</f>
        <v>2.4860000000000002</v>
      </c>
      <c r="O38" s="6">
        <f>'[19]2011. 11월'!N38</f>
        <v>0.39800000000000002</v>
      </c>
      <c r="P38" s="7" t="str">
        <f>'[19]2011. 11월'!O38</f>
        <v>&lt;30</v>
      </c>
    </row>
    <row r="39" spans="1:16" ht="18.75" customHeight="1">
      <c r="A39" s="22"/>
      <c r="B39" s="1" t="s">
        <v>45</v>
      </c>
      <c r="C39" s="4">
        <f>'[19]2011. 11월'!B37</f>
        <v>30</v>
      </c>
      <c r="D39" s="5">
        <f>'[19]2011. 11월'!C37</f>
        <v>88.2</v>
      </c>
      <c r="E39" s="5">
        <f>'[19]2011. 11월'!D37</f>
        <v>73.8</v>
      </c>
      <c r="F39" s="5">
        <f>'[19]2011. 11월'!E37</f>
        <v>73.8</v>
      </c>
      <c r="G39" s="6">
        <f>'[19]2011. 11월'!F37</f>
        <v>20.16</v>
      </c>
      <c r="H39" s="6">
        <f>'[19]2011. 11월'!G37</f>
        <v>2.16</v>
      </c>
      <c r="I39" s="4">
        <f>'[19]2011. 11월'!H37</f>
        <v>17000</v>
      </c>
      <c r="J39" s="4">
        <f>'[19]2011. 11월'!I37</f>
        <v>30</v>
      </c>
      <c r="K39" s="5">
        <f>'[19]2011. 11월'!J37</f>
        <v>2.2999999999999998</v>
      </c>
      <c r="L39" s="5">
        <f>'[19]2011. 11월'!K37</f>
        <v>4.0999999999999996</v>
      </c>
      <c r="M39" s="5">
        <f>'[19]2011. 11월'!L37</f>
        <v>0.8</v>
      </c>
      <c r="N39" s="6">
        <f>'[19]2011. 11월'!M37</f>
        <v>2.4860000000000002</v>
      </c>
      <c r="O39" s="6">
        <f>'[19]2011. 11월'!N37</f>
        <v>0.39800000000000002</v>
      </c>
      <c r="P39" s="7" t="str">
        <f>'[19]2011. 11월'!O37</f>
        <v>&lt;30</v>
      </c>
    </row>
    <row r="40" spans="1:16" ht="18.75" customHeight="1">
      <c r="A40" s="22"/>
      <c r="B40" s="1" t="s">
        <v>46</v>
      </c>
      <c r="C40" s="4">
        <f>'[19]2011. 11월'!B36</f>
        <v>30</v>
      </c>
      <c r="D40" s="5">
        <f>'[19]2011. 11월'!C36</f>
        <v>88.2</v>
      </c>
      <c r="E40" s="5">
        <f>'[19]2011. 11월'!D36</f>
        <v>73.8</v>
      </c>
      <c r="F40" s="5">
        <f>'[19]2011. 11월'!E36</f>
        <v>73.8</v>
      </c>
      <c r="G40" s="6">
        <f>'[19]2011. 11월'!F36</f>
        <v>20.16</v>
      </c>
      <c r="H40" s="6">
        <f>'[19]2011. 11월'!G36</f>
        <v>2.16</v>
      </c>
      <c r="I40" s="4">
        <f>'[19]2011. 11월'!H36</f>
        <v>17000</v>
      </c>
      <c r="J40" s="4">
        <f>'[19]2011. 11월'!I36</f>
        <v>30</v>
      </c>
      <c r="K40" s="5">
        <f>'[19]2011. 11월'!J36</f>
        <v>2.2999999999999998</v>
      </c>
      <c r="L40" s="5">
        <f>'[19]2011. 11월'!K36</f>
        <v>4.0999999999999996</v>
      </c>
      <c r="M40" s="5">
        <f>'[19]2011. 11월'!L36</f>
        <v>0.8</v>
      </c>
      <c r="N40" s="6">
        <f>'[19]2011. 11월'!M36</f>
        <v>2.4860000000000002</v>
      </c>
      <c r="O40" s="6">
        <f>'[19]2011. 11월'!N36</f>
        <v>0.39800000000000002</v>
      </c>
      <c r="P40" s="7" t="str">
        <f>'[19]2011. 11월'!O36</f>
        <v>&lt;30</v>
      </c>
    </row>
    <row r="41" spans="1:16" ht="18.75" customHeight="1">
      <c r="A41" s="22" t="s">
        <v>58</v>
      </c>
      <c r="B41" s="1" t="s">
        <v>44</v>
      </c>
      <c r="C41" s="4">
        <f>'[19]2011. 12월'!B38</f>
        <v>26</v>
      </c>
      <c r="D41" s="5">
        <f>'[19]2011. 12월'!C38</f>
        <v>110.1</v>
      </c>
      <c r="E41" s="5">
        <f>'[19]2011. 12월'!D38</f>
        <v>92.4</v>
      </c>
      <c r="F41" s="5">
        <f>'[19]2011. 12월'!E38</f>
        <v>96.7</v>
      </c>
      <c r="G41" s="6">
        <f>'[19]2011. 12월'!F38</f>
        <v>25.74</v>
      </c>
      <c r="H41" s="6">
        <f>'[19]2011. 12월'!G38</f>
        <v>2.3039999999999998</v>
      </c>
      <c r="I41" s="4">
        <f>'[19]2011. 12월'!H38</f>
        <v>16000</v>
      </c>
      <c r="J41" s="4">
        <f>'[19]2011. 12월'!I38</f>
        <v>26</v>
      </c>
      <c r="K41" s="5">
        <f>'[19]2011. 12월'!J38</f>
        <v>2.4</v>
      </c>
      <c r="L41" s="5">
        <f>'[19]2011. 12월'!K38</f>
        <v>4.2</v>
      </c>
      <c r="M41" s="5">
        <f>'[19]2011. 12월'!L38</f>
        <v>0.6</v>
      </c>
      <c r="N41" s="6">
        <f>'[19]2011. 12월'!M38</f>
        <v>2.3199999999999998</v>
      </c>
      <c r="O41" s="6">
        <f>'[19]2011. 12월'!N38</f>
        <v>0.39400000000000002</v>
      </c>
      <c r="P41" s="7" t="str">
        <f>'[19]2011. 12월'!O38</f>
        <v>&lt;30</v>
      </c>
    </row>
    <row r="42" spans="1:16" ht="18.75" customHeight="1">
      <c r="A42" s="22"/>
      <c r="B42" s="1" t="s">
        <v>45</v>
      </c>
      <c r="C42" s="4">
        <f>'[19]2011. 12월'!B37</f>
        <v>26</v>
      </c>
      <c r="D42" s="5">
        <f>'[19]2011. 12월'!C37</f>
        <v>110.1</v>
      </c>
      <c r="E42" s="5">
        <f>'[19]2011. 12월'!D37</f>
        <v>92.4</v>
      </c>
      <c r="F42" s="5">
        <f>'[19]2011. 12월'!E37</f>
        <v>96.7</v>
      </c>
      <c r="G42" s="6">
        <f>'[19]2011. 12월'!F37</f>
        <v>25.74</v>
      </c>
      <c r="H42" s="6">
        <f>'[19]2011. 12월'!G37</f>
        <v>2.3039999999999998</v>
      </c>
      <c r="I42" s="4">
        <f>'[19]2011. 12월'!H37</f>
        <v>16000</v>
      </c>
      <c r="J42" s="4">
        <f>'[19]2011. 12월'!I37</f>
        <v>26</v>
      </c>
      <c r="K42" s="5">
        <f>'[19]2011. 12월'!J37</f>
        <v>2.4</v>
      </c>
      <c r="L42" s="5">
        <f>'[19]2011. 12월'!K37</f>
        <v>4.2</v>
      </c>
      <c r="M42" s="5">
        <f>'[19]2011. 12월'!L37</f>
        <v>0.6</v>
      </c>
      <c r="N42" s="6">
        <f>'[19]2011. 12월'!M37</f>
        <v>2.3199999999999998</v>
      </c>
      <c r="O42" s="6">
        <f>'[19]2011. 12월'!N37</f>
        <v>0.39400000000000002</v>
      </c>
      <c r="P42" s="7" t="str">
        <f>'[19]2011. 12월'!O37</f>
        <v>&lt;30</v>
      </c>
    </row>
    <row r="43" spans="1:16" ht="18.75" customHeight="1" thickBot="1">
      <c r="A43" s="23"/>
      <c r="B43" s="8" t="s">
        <v>46</v>
      </c>
      <c r="C43" s="9">
        <f>'[19]2011. 12월'!B36</f>
        <v>26</v>
      </c>
      <c r="D43" s="10">
        <f>'[19]2011. 12월'!C36</f>
        <v>110.1</v>
      </c>
      <c r="E43" s="10">
        <f>'[19]2011. 12월'!D36</f>
        <v>92.4</v>
      </c>
      <c r="F43" s="10">
        <f>'[19]2011. 12월'!E36</f>
        <v>96.7</v>
      </c>
      <c r="G43" s="11">
        <f>'[19]2011. 12월'!F36</f>
        <v>25.74</v>
      </c>
      <c r="H43" s="11">
        <f>'[19]2011. 12월'!G36</f>
        <v>2.3039999999999998</v>
      </c>
      <c r="I43" s="9">
        <f>'[19]2011. 12월'!H36</f>
        <v>16000</v>
      </c>
      <c r="J43" s="9">
        <f>'[19]2011. 12월'!I36</f>
        <v>26</v>
      </c>
      <c r="K43" s="10">
        <f>'[19]2011. 12월'!J36</f>
        <v>2.4</v>
      </c>
      <c r="L43" s="10">
        <f>'[19]2011. 12월'!K36</f>
        <v>4.2</v>
      </c>
      <c r="M43" s="10">
        <f>'[19]2011. 12월'!L36</f>
        <v>0.6</v>
      </c>
      <c r="N43" s="11">
        <f>'[19]2011. 12월'!M36</f>
        <v>2.3199999999999998</v>
      </c>
      <c r="O43" s="11">
        <f>'[19]2011. 12월'!N36</f>
        <v>0.39400000000000002</v>
      </c>
      <c r="P43" s="12" t="str">
        <f>'[19]2011. 12월'!O36</f>
        <v>&lt;30</v>
      </c>
    </row>
  </sheetData>
  <mergeCells count="21">
    <mergeCell ref="A1:J1"/>
    <mergeCell ref="A2:D2"/>
    <mergeCell ref="A3:A4"/>
    <mergeCell ref="B3:B4"/>
    <mergeCell ref="C3:C4"/>
    <mergeCell ref="D3:I3"/>
    <mergeCell ref="J3:J4"/>
    <mergeCell ref="A38:A40"/>
    <mergeCell ref="A41:A43"/>
    <mergeCell ref="A20:A22"/>
    <mergeCell ref="A23:A25"/>
    <mergeCell ref="A26:A28"/>
    <mergeCell ref="A29:A31"/>
    <mergeCell ref="A32:A34"/>
    <mergeCell ref="A35:A37"/>
    <mergeCell ref="A14:A16"/>
    <mergeCell ref="A17:A19"/>
    <mergeCell ref="K3:P3"/>
    <mergeCell ref="A5:A7"/>
    <mergeCell ref="A8:A10"/>
    <mergeCell ref="A11:A13"/>
  </mergeCells>
  <phoneticPr fontId="2" type="noConversion"/>
  <pageMargins left="0.32" right="0.23622047244094491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3"/>
  <sheetViews>
    <sheetView view="pageBreakPreview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R27" sqref="R27"/>
    </sheetView>
  </sheetViews>
  <sheetFormatPr defaultRowHeight="16.5"/>
  <cols>
    <col min="1" max="16" width="6.625" customWidth="1"/>
  </cols>
  <sheetData>
    <row r="1" spans="1:22" ht="42" customHeight="1">
      <c r="A1" s="24" t="s">
        <v>85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  <c r="M1" s="13"/>
      <c r="N1" s="13"/>
      <c r="O1" s="13"/>
      <c r="P1" s="13"/>
    </row>
    <row r="2" spans="1:22" ht="18.75" customHeight="1" thickBot="1">
      <c r="A2" s="25" t="s">
        <v>86</v>
      </c>
      <c r="B2" s="25"/>
      <c r="C2" s="25"/>
      <c r="D2" s="25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22" ht="18.75" customHeight="1">
      <c r="A3" s="26" t="s">
        <v>87</v>
      </c>
      <c r="B3" s="20" t="s">
        <v>1</v>
      </c>
      <c r="C3" s="28" t="s">
        <v>88</v>
      </c>
      <c r="D3" s="20" t="s">
        <v>3</v>
      </c>
      <c r="E3" s="20"/>
      <c r="F3" s="20"/>
      <c r="G3" s="20"/>
      <c r="H3" s="20"/>
      <c r="I3" s="20"/>
      <c r="J3" s="28" t="s">
        <v>4</v>
      </c>
      <c r="K3" s="20" t="s">
        <v>5</v>
      </c>
      <c r="L3" s="20"/>
      <c r="M3" s="20"/>
      <c r="N3" s="20"/>
      <c r="O3" s="20"/>
      <c r="P3" s="21"/>
    </row>
    <row r="4" spans="1:22" ht="40.5" customHeight="1">
      <c r="A4" s="22"/>
      <c r="B4" s="27"/>
      <c r="C4" s="27"/>
      <c r="D4" s="1" t="s">
        <v>89</v>
      </c>
      <c r="E4" s="1" t="s">
        <v>7</v>
      </c>
      <c r="F4" s="1" t="s">
        <v>90</v>
      </c>
      <c r="G4" s="1" t="s">
        <v>91</v>
      </c>
      <c r="H4" s="1" t="s">
        <v>92</v>
      </c>
      <c r="I4" s="2" t="s">
        <v>93</v>
      </c>
      <c r="J4" s="29"/>
      <c r="K4" s="1" t="s">
        <v>89</v>
      </c>
      <c r="L4" s="1" t="s">
        <v>7</v>
      </c>
      <c r="M4" s="1" t="s">
        <v>90</v>
      </c>
      <c r="N4" s="1" t="s">
        <v>91</v>
      </c>
      <c r="O4" s="1" t="s">
        <v>92</v>
      </c>
      <c r="P4" s="3" t="s">
        <v>93</v>
      </c>
    </row>
    <row r="5" spans="1:22" ht="18.75" customHeight="1">
      <c r="A5" s="22" t="s">
        <v>94</v>
      </c>
      <c r="B5" s="1" t="s">
        <v>95</v>
      </c>
      <c r="C5" s="4">
        <f>AVERAGE(C8,C11,C14,C17,C20,C23,C26,C29,C32,C35,C38,C41)</f>
        <v>2198.8662634408602</v>
      </c>
      <c r="D5" s="5">
        <f t="shared" ref="D5:O5" si="0">AVERAGE(D8,D11,D14,D17,D20,D23,D26,D29,D32,D35,D38,D41)</f>
        <v>100.28537762416795</v>
      </c>
      <c r="E5" s="5">
        <f t="shared" si="0"/>
        <v>80.899044418842806</v>
      </c>
      <c r="F5" s="5">
        <f t="shared" si="0"/>
        <v>92.834326036866358</v>
      </c>
      <c r="G5" s="6">
        <f t="shared" si="0"/>
        <v>28.377539407322065</v>
      </c>
      <c r="H5" s="6">
        <f t="shared" si="0"/>
        <v>3.1699765809011775</v>
      </c>
      <c r="I5" s="4">
        <f>ROUND((AVERAGE(I8,I11,I14,I17,I20,I23,I26,I29,I32,I35,I38,I41)),-3)</f>
        <v>25000</v>
      </c>
      <c r="J5" s="4">
        <f t="shared" si="0"/>
        <v>2190.0355542754737</v>
      </c>
      <c r="K5" s="5">
        <f t="shared" si="0"/>
        <v>2.2857443676395293</v>
      </c>
      <c r="L5" s="5">
        <f t="shared" si="0"/>
        <v>4.9876241679467492</v>
      </c>
      <c r="M5" s="5">
        <f t="shared" si="0"/>
        <v>0.66924283154121866</v>
      </c>
      <c r="N5" s="6">
        <f t="shared" si="0"/>
        <v>4.6878024193548393</v>
      </c>
      <c r="O5" s="6">
        <f t="shared" si="0"/>
        <v>0.75144692140296987</v>
      </c>
      <c r="P5" s="7" t="str">
        <f>'[1]2011. 1월'!O38</f>
        <v>&lt;30</v>
      </c>
      <c r="R5">
        <v>3.8272919866871482</v>
      </c>
      <c r="S5">
        <v>6.748877368151561</v>
      </c>
      <c r="T5">
        <v>5.6484613415258584</v>
      </c>
      <c r="U5">
        <v>7.1036081733230914</v>
      </c>
      <c r="V5">
        <v>0.77956538658474139</v>
      </c>
    </row>
    <row r="6" spans="1:22" ht="18.75" customHeight="1">
      <c r="A6" s="22"/>
      <c r="B6" s="1" t="s">
        <v>45</v>
      </c>
      <c r="C6" s="4">
        <f>MAX(C9,C12,C15,C18,C21,C24,C27,C30,C33,C36,C39,C42)</f>
        <v>3427</v>
      </c>
      <c r="D6" s="5">
        <f t="shared" ref="D6:O6" si="1">MAX(D9,D12,D15,D18,D21,D24,D27,D30,D33,D36,D39,D42)</f>
        <v>219.6</v>
      </c>
      <c r="E6" s="5">
        <f t="shared" si="1"/>
        <v>186.5</v>
      </c>
      <c r="F6" s="5">
        <f t="shared" si="1"/>
        <v>456</v>
      </c>
      <c r="G6" s="6">
        <f t="shared" si="1"/>
        <v>48.4</v>
      </c>
      <c r="H6" s="6">
        <f t="shared" si="1"/>
        <v>6.5279999999999996</v>
      </c>
      <c r="I6" s="4">
        <f t="shared" si="1"/>
        <v>30000</v>
      </c>
      <c r="J6" s="4">
        <f t="shared" si="1"/>
        <v>3481</v>
      </c>
      <c r="K6" s="5">
        <f t="shared" si="1"/>
        <v>5.9</v>
      </c>
      <c r="L6" s="5">
        <f t="shared" si="1"/>
        <v>8</v>
      </c>
      <c r="M6" s="5">
        <f t="shared" si="1"/>
        <v>6.4</v>
      </c>
      <c r="N6" s="6">
        <f t="shared" si="1"/>
        <v>15.456</v>
      </c>
      <c r="O6" s="6">
        <f t="shared" si="1"/>
        <v>1.8959999999999999</v>
      </c>
      <c r="P6" s="7" t="str">
        <f>'[1]2011. 1월'!O37</f>
        <v>&lt;30</v>
      </c>
      <c r="R6">
        <v>9.9</v>
      </c>
      <c r="S6">
        <v>16.7</v>
      </c>
      <c r="T6">
        <v>10</v>
      </c>
      <c r="U6">
        <v>11.712</v>
      </c>
      <c r="V6">
        <v>1.74</v>
      </c>
    </row>
    <row r="7" spans="1:22" ht="18.75" customHeight="1">
      <c r="A7" s="22"/>
      <c r="B7" s="1" t="s">
        <v>96</v>
      </c>
      <c r="C7" s="4">
        <f>MIN(C10,C13,C16,C19,C22,C25,C28,C31,C34,C37,C40,C43)</f>
        <v>1236</v>
      </c>
      <c r="D7" s="5">
        <f t="shared" ref="D7:O7" si="2">MIN(D10,D13,D16,D19,D22,D25,D28,D31,D34,D37,D40,D43)</f>
        <v>27.1</v>
      </c>
      <c r="E7" s="5">
        <f t="shared" si="2"/>
        <v>21.9</v>
      </c>
      <c r="F7" s="5">
        <f t="shared" si="2"/>
        <v>6</v>
      </c>
      <c r="G7" s="6">
        <f t="shared" si="2"/>
        <v>8.9760000000000009</v>
      </c>
      <c r="H7" s="6">
        <f t="shared" si="2"/>
        <v>0.88800000000000001</v>
      </c>
      <c r="I7" s="4">
        <f t="shared" si="2"/>
        <v>20500</v>
      </c>
      <c r="J7" s="4">
        <f t="shared" si="2"/>
        <v>1099</v>
      </c>
      <c r="K7" s="5">
        <f t="shared" si="2"/>
        <v>0.1</v>
      </c>
      <c r="L7" s="5">
        <f t="shared" si="2"/>
        <v>0.2</v>
      </c>
      <c r="M7" s="5">
        <f t="shared" si="2"/>
        <v>0.1</v>
      </c>
      <c r="N7" s="6">
        <f t="shared" si="2"/>
        <v>2.032</v>
      </c>
      <c r="O7" s="6">
        <f t="shared" si="2"/>
        <v>8.2000000000000003E-2</v>
      </c>
      <c r="P7" s="7" t="str">
        <f>'[1]2011. 1월'!O36</f>
        <v>&lt;30</v>
      </c>
      <c r="R7">
        <v>1.2</v>
      </c>
      <c r="S7">
        <v>2</v>
      </c>
      <c r="T7">
        <v>1.2</v>
      </c>
      <c r="U7">
        <v>3.36</v>
      </c>
      <c r="V7">
        <v>0.33100000000000002</v>
      </c>
    </row>
    <row r="8" spans="1:22" ht="18.75" customHeight="1">
      <c r="A8" s="22" t="s">
        <v>16</v>
      </c>
      <c r="B8" s="1" t="s">
        <v>95</v>
      </c>
      <c r="C8" s="4">
        <f>'[1]2011. 1월'!B$38</f>
        <v>1905.8064516129032</v>
      </c>
      <c r="D8" s="5">
        <f>'[1]2011. 1월'!C38</f>
        <v>126.2032258064516</v>
      </c>
      <c r="E8" s="5">
        <f>'[1]2011. 1월'!D38</f>
        <v>74.800000000000011</v>
      </c>
      <c r="F8" s="5">
        <f>'[1]2011. 1월'!E38</f>
        <v>76.816129032258075</v>
      </c>
      <c r="G8" s="6">
        <f>'[1]2011. 1월'!F38</f>
        <v>31.159890322580651</v>
      </c>
      <c r="H8" s="6">
        <f>'[1]2011. 1월'!G38</f>
        <v>3.3178064516129044</v>
      </c>
      <c r="I8" s="4">
        <f>'[1]2011. 1월'!H38</f>
        <v>24000</v>
      </c>
      <c r="J8" s="4">
        <f>'[1]2011. 1월'!I38</f>
        <v>1917.483870967742</v>
      </c>
      <c r="K8" s="5">
        <f>'[1]2011. 1월'!J38</f>
        <v>4.4741935483870972</v>
      </c>
      <c r="L8" s="5">
        <f>'[1]2011. 1월'!K38</f>
        <v>5.5838709677419347</v>
      </c>
      <c r="M8" s="5">
        <f>'[1]2011. 1월'!L38</f>
        <v>1.0483870967741935</v>
      </c>
      <c r="N8" s="6">
        <f>'[1]2011. 1월'!M38</f>
        <v>6.4548387096774196</v>
      </c>
      <c r="O8" s="6">
        <f>'[1]2011. 1월'!N38</f>
        <v>1.2545161290322577</v>
      </c>
      <c r="P8" s="7" t="str">
        <f>'[1]2011. 1월'!O38</f>
        <v>&lt;30</v>
      </c>
      <c r="R8">
        <v>3.712903225806452</v>
      </c>
      <c r="S8">
        <v>7.9258064516129032</v>
      </c>
      <c r="T8">
        <v>8.3612903225806434</v>
      </c>
      <c r="U8">
        <v>8.3364064516129019</v>
      </c>
      <c r="V8">
        <v>1.1443548387096774</v>
      </c>
    </row>
    <row r="9" spans="1:22" ht="18.75" customHeight="1">
      <c r="A9" s="22"/>
      <c r="B9" s="1" t="s">
        <v>45</v>
      </c>
      <c r="C9" s="4">
        <f>'[1]2011. 1월'!B$37</f>
        <v>2304</v>
      </c>
      <c r="D9" s="5">
        <f>'[1]2011. 1월'!C37</f>
        <v>149.69999999999999</v>
      </c>
      <c r="E9" s="5">
        <f>'[1]2011. 1월'!D37</f>
        <v>97.4</v>
      </c>
      <c r="F9" s="5">
        <f>'[1]2011. 1월'!E37</f>
        <v>157</v>
      </c>
      <c r="G9" s="6">
        <f>'[1]2011. 1월'!F37</f>
        <v>46.56</v>
      </c>
      <c r="H9" s="6">
        <f>'[1]2011. 1월'!G37</f>
        <v>5.8</v>
      </c>
      <c r="I9" s="4">
        <f>'[1]2011. 1월'!H37</f>
        <v>30000</v>
      </c>
      <c r="J9" s="4">
        <f>'[1]2011. 1월'!I37</f>
        <v>2244</v>
      </c>
      <c r="K9" s="5">
        <f>'[1]2011. 1월'!J37</f>
        <v>5.9</v>
      </c>
      <c r="L9" s="5">
        <f>'[1]2011. 1월'!K37</f>
        <v>7.2</v>
      </c>
      <c r="M9" s="5">
        <f>'[1]2011. 1월'!L37</f>
        <v>3.6</v>
      </c>
      <c r="N9" s="6">
        <f>'[1]2011. 1월'!M37</f>
        <v>9.4559999999999995</v>
      </c>
      <c r="O9" s="6">
        <f>'[1]2011. 1월'!N37</f>
        <v>1.8959999999999999</v>
      </c>
      <c r="P9" s="7" t="str">
        <f>'[1]2011. 1월'!O37</f>
        <v>&lt;30</v>
      </c>
      <c r="R9">
        <v>5</v>
      </c>
      <c r="S9">
        <v>16.7</v>
      </c>
      <c r="T9">
        <v>10</v>
      </c>
      <c r="U9">
        <v>11.472</v>
      </c>
      <c r="V9">
        <v>1.452</v>
      </c>
    </row>
    <row r="10" spans="1:22" ht="18.75" customHeight="1">
      <c r="A10" s="22"/>
      <c r="B10" s="1" t="s">
        <v>96</v>
      </c>
      <c r="C10" s="4">
        <f>'[1]2011. 1월'!B$36</f>
        <v>1555</v>
      </c>
      <c r="D10" s="5">
        <f>'[1]2011. 1월'!C36</f>
        <v>59.4</v>
      </c>
      <c r="E10" s="5">
        <f>'[1]2011. 1월'!D36</f>
        <v>31.4</v>
      </c>
      <c r="F10" s="5">
        <f>'[1]2011. 1월'!E36</f>
        <v>25</v>
      </c>
      <c r="G10" s="6">
        <f>'[1]2011. 1월'!F36</f>
        <v>18.36</v>
      </c>
      <c r="H10" s="6">
        <f>'[1]2011. 1월'!G36</f>
        <v>1.536</v>
      </c>
      <c r="I10" s="4">
        <f>'[1]2011. 1월'!H36</f>
        <v>21000</v>
      </c>
      <c r="J10" s="4">
        <f>'[1]2011. 1월'!I36</f>
        <v>1099</v>
      </c>
      <c r="K10" s="5">
        <f>'[1]2011. 1월'!J36</f>
        <v>3.2</v>
      </c>
      <c r="L10" s="5">
        <f>'[1]2011. 1월'!K36</f>
        <v>3.8</v>
      </c>
      <c r="M10" s="5">
        <f>'[1]2011. 1월'!L36</f>
        <v>0.1</v>
      </c>
      <c r="N10" s="6">
        <f>'[1]2011. 1월'!M36</f>
        <v>2.1960000000000002</v>
      </c>
      <c r="O10" s="6">
        <f>'[1]2011. 1월'!N36</f>
        <v>0.624</v>
      </c>
      <c r="P10" s="7" t="str">
        <f>'[1]2011. 1월'!O36</f>
        <v>&lt;30</v>
      </c>
      <c r="R10">
        <v>1.6</v>
      </c>
      <c r="S10">
        <v>3.1</v>
      </c>
      <c r="T10">
        <v>5</v>
      </c>
      <c r="U10">
        <v>5.165</v>
      </c>
      <c r="V10">
        <v>0.95199999999999996</v>
      </c>
    </row>
    <row r="11" spans="1:22" ht="18.75" customHeight="1">
      <c r="A11" s="22" t="s">
        <v>97</v>
      </c>
      <c r="B11" s="1" t="s">
        <v>95</v>
      </c>
      <c r="C11" s="4">
        <f>'[1]2011. 2월'!B$38</f>
        <v>2045.25</v>
      </c>
      <c r="D11" s="5">
        <f>'[1]2011. 2월'!C$38</f>
        <v>102.98571428571431</v>
      </c>
      <c r="E11" s="5">
        <f>'[1]2011. 2월'!D$38</f>
        <v>82.789285714285711</v>
      </c>
      <c r="F11" s="5">
        <f>'[1]2011. 2월'!E$38</f>
        <v>73.796428571428578</v>
      </c>
      <c r="G11" s="6">
        <f>'[1]2011. 2월'!F$38</f>
        <v>30.162964285714292</v>
      </c>
      <c r="H11" s="6">
        <f>'[1]2011. 2월'!G$38</f>
        <v>3.000607142857143</v>
      </c>
      <c r="I11" s="4">
        <f>'[1]2011. 2월'!H$38</f>
        <v>24000</v>
      </c>
      <c r="J11" s="4">
        <f>'[1]2011. 2월'!I$38</f>
        <v>2131.9642857142858</v>
      </c>
      <c r="K11" s="5">
        <f>'[1]2011. 2월'!J$38</f>
        <v>3.467857142857143</v>
      </c>
      <c r="L11" s="5">
        <f>'[1]2011. 2월'!K$38</f>
        <v>6.2142857142857135</v>
      </c>
      <c r="M11" s="5">
        <f>'[1]2011. 2월'!L$38</f>
        <v>0.875</v>
      </c>
      <c r="N11" s="6">
        <f>'[1]2011. 2월'!M$38</f>
        <v>5.1494999999999989</v>
      </c>
      <c r="O11" s="6">
        <f>'[1]2011. 2월'!N$38</f>
        <v>1.1851071428571431</v>
      </c>
      <c r="P11" s="7" t="str">
        <f>'[1]2011. 2월'!O$38</f>
        <v>&lt;30</v>
      </c>
      <c r="R11">
        <v>5.8464285714285724</v>
      </c>
      <c r="S11">
        <v>9.7285714285714278</v>
      </c>
      <c r="T11">
        <v>8.6214285714285719</v>
      </c>
      <c r="U11">
        <v>8.0735357142857147</v>
      </c>
      <c r="V11">
        <v>1.2022857142857142</v>
      </c>
    </row>
    <row r="12" spans="1:22" ht="18.75" customHeight="1">
      <c r="A12" s="22"/>
      <c r="B12" s="1" t="s">
        <v>45</v>
      </c>
      <c r="C12" s="4">
        <f>'[1]2011. 2월'!B$37</f>
        <v>2428</v>
      </c>
      <c r="D12" s="5">
        <f>'[1]2011. 2월'!C$37</f>
        <v>145.80000000000001</v>
      </c>
      <c r="E12" s="5">
        <f>'[1]2011. 2월'!D$37</f>
        <v>112.6</v>
      </c>
      <c r="F12" s="5">
        <f>'[1]2011. 2월'!E$37</f>
        <v>120</v>
      </c>
      <c r="G12" s="6">
        <f>'[1]2011. 2월'!F$37</f>
        <v>48.4</v>
      </c>
      <c r="H12" s="6">
        <f>'[1]2011. 2월'!G$37</f>
        <v>3.9119999999999999</v>
      </c>
      <c r="I12" s="4">
        <f>'[1]2011. 2월'!H$37</f>
        <v>28000</v>
      </c>
      <c r="J12" s="4">
        <f>'[1]2011. 2월'!I$37</f>
        <v>2430</v>
      </c>
      <c r="K12" s="5">
        <f>'[1]2011. 2월'!J$37</f>
        <v>4.5</v>
      </c>
      <c r="L12" s="5">
        <f>'[1]2011. 2월'!K$37</f>
        <v>7.7</v>
      </c>
      <c r="M12" s="5">
        <f>'[1]2011. 2월'!L$37</f>
        <v>2.2000000000000002</v>
      </c>
      <c r="N12" s="6">
        <f>'[1]2011. 2월'!M$37</f>
        <v>9.9359999999999999</v>
      </c>
      <c r="O12" s="6">
        <f>'[1]2011. 2월'!N$37</f>
        <v>1.8480000000000001</v>
      </c>
      <c r="P12" s="7" t="str">
        <f>'[1]2011. 2월'!O$37</f>
        <v>&lt;30</v>
      </c>
      <c r="R12">
        <v>9.9</v>
      </c>
      <c r="S12">
        <v>14.9</v>
      </c>
      <c r="T12">
        <v>9.8000000000000007</v>
      </c>
      <c r="U12">
        <v>9.9359999999999999</v>
      </c>
      <c r="V12">
        <v>1.74</v>
      </c>
    </row>
    <row r="13" spans="1:22" ht="18.75" customHeight="1">
      <c r="A13" s="22"/>
      <c r="B13" s="1" t="s">
        <v>96</v>
      </c>
      <c r="C13" s="4">
        <f>'[1]2011. 2월'!B$36</f>
        <v>1872</v>
      </c>
      <c r="D13" s="5">
        <f>'[1]2011. 2월'!C$36</f>
        <v>56</v>
      </c>
      <c r="E13" s="5">
        <f>'[1]2011. 2월'!D$36</f>
        <v>47.4</v>
      </c>
      <c r="F13" s="5">
        <f>'[1]2011. 2월'!E$36</f>
        <v>29.3</v>
      </c>
      <c r="G13" s="6">
        <f>'[1]2011. 2월'!F$36</f>
        <v>17.760000000000002</v>
      </c>
      <c r="H13" s="6">
        <f>'[1]2011. 2월'!G$36</f>
        <v>2.1120000000000001</v>
      </c>
      <c r="I13" s="4">
        <f>'[1]2011. 2월'!H$36</f>
        <v>20500</v>
      </c>
      <c r="J13" s="4">
        <f>'[1]2011. 2월'!I$36</f>
        <v>1819</v>
      </c>
      <c r="K13" s="5">
        <f>'[1]2011. 2월'!J$36</f>
        <v>1.5</v>
      </c>
      <c r="L13" s="5">
        <f>'[1]2011. 2월'!K$36</f>
        <v>4.9000000000000004</v>
      </c>
      <c r="M13" s="5">
        <f>'[1]2011. 2월'!L$36</f>
        <v>0.2</v>
      </c>
      <c r="N13" s="6">
        <f>'[1]2011. 2월'!M$36</f>
        <v>2.032</v>
      </c>
      <c r="O13" s="6">
        <f>'[1]2011. 2월'!N$36</f>
        <v>0.64800000000000002</v>
      </c>
      <c r="P13" s="7" t="str">
        <f>'[1]2011. 2월'!O$36</f>
        <v>&lt;30</v>
      </c>
      <c r="R13">
        <v>3.9</v>
      </c>
      <c r="S13">
        <v>6.8</v>
      </c>
      <c r="T13">
        <v>5.3</v>
      </c>
      <c r="U13">
        <v>5.3040000000000003</v>
      </c>
      <c r="V13">
        <v>1.008</v>
      </c>
    </row>
    <row r="14" spans="1:22" ht="18.75" customHeight="1">
      <c r="A14" s="22" t="s">
        <v>98</v>
      </c>
      <c r="B14" s="1" t="s">
        <v>95</v>
      </c>
      <c r="C14" s="4">
        <f>'[1]2011. 3월'!B$38</f>
        <v>2098.7096774193546</v>
      </c>
      <c r="D14" s="5">
        <f>'[1]2011. 3월'!C$38</f>
        <v>97.58709677419354</v>
      </c>
      <c r="E14" s="5">
        <f>'[1]2011. 3월'!D$38</f>
        <v>81.667741935483861</v>
      </c>
      <c r="F14" s="5">
        <f>'[1]2011. 3월'!E$38</f>
        <v>84.199999999999989</v>
      </c>
      <c r="G14" s="6">
        <f>'[1]2011. 3월'!F$38</f>
        <v>29.261322580645157</v>
      </c>
      <c r="H14" s="6">
        <f>'[1]2011. 3월'!G$38</f>
        <v>3.3901612903225811</v>
      </c>
      <c r="I14" s="4">
        <f>'[1]2011. 3월'!H$38</f>
        <v>24000</v>
      </c>
      <c r="J14" s="4">
        <f>'[1]2011. 3월'!I$38</f>
        <v>2186.7741935483873</v>
      </c>
      <c r="K14" s="5">
        <f>'[1]2011. 3월'!J$38</f>
        <v>3.4967741935483869</v>
      </c>
      <c r="L14" s="5">
        <f>'[1]2011. 3월'!K$38</f>
        <v>6.2645161290322582</v>
      </c>
      <c r="M14" s="5">
        <f>'[1]2011. 3월'!L$38</f>
        <v>0.87419354838709684</v>
      </c>
      <c r="N14" s="6">
        <f>'[1]2011. 3월'!M$38</f>
        <v>4.5607096774193554</v>
      </c>
      <c r="O14" s="6">
        <f>'[1]2011. 3월'!N$38</f>
        <v>1.1652580645161292</v>
      </c>
      <c r="P14" s="7" t="str">
        <f>'[1]2011. 3월'!O$38</f>
        <v>&lt;30</v>
      </c>
      <c r="R14">
        <v>5.0387096774193543</v>
      </c>
      <c r="S14">
        <v>8.4161290322580662</v>
      </c>
      <c r="T14">
        <v>7.9322580645161285</v>
      </c>
      <c r="U14">
        <v>7.1609999999999996</v>
      </c>
      <c r="V14">
        <v>1.0136129032258063</v>
      </c>
    </row>
    <row r="15" spans="1:22" ht="18.75" customHeight="1">
      <c r="A15" s="22"/>
      <c r="B15" s="1" t="s">
        <v>45</v>
      </c>
      <c r="C15" s="4">
        <f>'[1]2011. 3월'!B$37</f>
        <v>2381</v>
      </c>
      <c r="D15" s="5">
        <f>'[1]2011. 3월'!C$37</f>
        <v>112.2</v>
      </c>
      <c r="E15" s="5">
        <f>'[1]2011. 3월'!D$37</f>
        <v>100.2</v>
      </c>
      <c r="F15" s="5">
        <f>'[1]2011. 3월'!E$37</f>
        <v>185</v>
      </c>
      <c r="G15" s="6">
        <f>'[1]2011. 3월'!F$37</f>
        <v>36.799999999999997</v>
      </c>
      <c r="H15" s="6">
        <f>'[1]2011. 3월'!G$37</f>
        <v>4.68</v>
      </c>
      <c r="I15" s="4">
        <f>'[1]2011. 3월'!H$37</f>
        <v>28000</v>
      </c>
      <c r="J15" s="4">
        <f>'[1]2011. 3월'!I$37</f>
        <v>2492</v>
      </c>
      <c r="K15" s="5">
        <f>'[1]2011. 3월'!J$37</f>
        <v>4.3</v>
      </c>
      <c r="L15" s="5">
        <f>'[1]2011. 3월'!K$37</f>
        <v>8</v>
      </c>
      <c r="M15" s="5">
        <f>'[1]2011. 3월'!L$37</f>
        <v>2.2000000000000002</v>
      </c>
      <c r="N15" s="6">
        <f>'[1]2011. 3월'!M$37</f>
        <v>7.5679999999999996</v>
      </c>
      <c r="O15" s="6">
        <f>'[1]2011. 3월'!N$37</f>
        <v>1.524</v>
      </c>
      <c r="P15" s="7" t="str">
        <f>'[1]2011. 3월'!O$37</f>
        <v>&lt;30</v>
      </c>
      <c r="R15">
        <v>7.3</v>
      </c>
      <c r="S15">
        <v>10.9</v>
      </c>
      <c r="T15">
        <v>9.8000000000000007</v>
      </c>
      <c r="U15">
        <v>9.4079999999999995</v>
      </c>
      <c r="V15">
        <v>1.6</v>
      </c>
    </row>
    <row r="16" spans="1:22" ht="18.75" customHeight="1">
      <c r="A16" s="22"/>
      <c r="B16" s="1" t="s">
        <v>96</v>
      </c>
      <c r="C16" s="4">
        <f>'[1]2011. 3월'!B$36</f>
        <v>1649</v>
      </c>
      <c r="D16" s="5">
        <f>'[1]2011. 3월'!C$36</f>
        <v>71</v>
      </c>
      <c r="E16" s="5">
        <f>'[1]2011. 3월'!D$36</f>
        <v>60.2</v>
      </c>
      <c r="F16" s="5">
        <f>'[1]2011. 3월'!E$36</f>
        <v>6</v>
      </c>
      <c r="G16" s="6">
        <f>'[1]2011. 3월'!F$36</f>
        <v>23.21</v>
      </c>
      <c r="H16" s="6">
        <f>'[1]2011. 3월'!G$36</f>
        <v>2.16</v>
      </c>
      <c r="I16" s="4">
        <f>'[1]2011. 3월'!H$36</f>
        <v>22000</v>
      </c>
      <c r="J16" s="4">
        <f>'[1]2011. 3월'!I$36</f>
        <v>1800</v>
      </c>
      <c r="K16" s="5">
        <f>'[1]2011. 3월'!J$36</f>
        <v>2.5</v>
      </c>
      <c r="L16" s="5">
        <f>'[1]2011. 3월'!K$36</f>
        <v>5.2</v>
      </c>
      <c r="M16" s="5">
        <f>'[1]2011. 3월'!L$36</f>
        <v>0.4</v>
      </c>
      <c r="N16" s="6">
        <f>'[1]2011. 3월'!M$36</f>
        <v>2.448</v>
      </c>
      <c r="O16" s="6">
        <f>'[1]2011. 3월'!N$36</f>
        <v>0.75600000000000001</v>
      </c>
      <c r="P16" s="7" t="str">
        <f>'[1]2011. 3월'!O$36</f>
        <v>&lt;30</v>
      </c>
      <c r="R16">
        <v>3.2</v>
      </c>
      <c r="S16">
        <v>5.8</v>
      </c>
      <c r="T16">
        <v>5.3</v>
      </c>
      <c r="U16">
        <v>3.7919999999999998</v>
      </c>
      <c r="V16">
        <v>0.38400000000000001</v>
      </c>
    </row>
    <row r="17" spans="1:22" ht="18.75" customHeight="1">
      <c r="A17" s="22" t="s">
        <v>50</v>
      </c>
      <c r="B17" s="1" t="s">
        <v>95</v>
      </c>
      <c r="C17" s="4">
        <f>'[1]2011. 4월'!B$38</f>
        <v>1979.2666666666667</v>
      </c>
      <c r="D17" s="5">
        <f>'[1]2011. 4월'!C$38</f>
        <v>99.456666666666663</v>
      </c>
      <c r="E17" s="5">
        <f>'[1]2011. 4월'!D$38</f>
        <v>81.546666666666681</v>
      </c>
      <c r="F17" s="5">
        <f>'[1]2011. 4월'!E$38</f>
        <v>81.89</v>
      </c>
      <c r="G17" s="6">
        <f>'[1]2011. 4월'!F$38</f>
        <v>27.556100000000004</v>
      </c>
      <c r="H17" s="6">
        <f>'[1]2011. 4월'!G$38</f>
        <v>3.3352333333333344</v>
      </c>
      <c r="I17" s="4">
        <f>'[1]2011. 4월'!H$38</f>
        <v>25000</v>
      </c>
      <c r="J17" s="4">
        <f>'[1]2011. 4월'!I$38</f>
        <v>1900.6666666666667</v>
      </c>
      <c r="K17" s="5">
        <f>'[1]2011. 4월'!J$38</f>
        <v>2.4399999999999995</v>
      </c>
      <c r="L17" s="5">
        <f>'[1]2011. 4월'!K$38</f>
        <v>5.4566666666666688</v>
      </c>
      <c r="M17" s="5">
        <f>'[1]2011. 4월'!L$38</f>
        <v>0.51</v>
      </c>
      <c r="N17" s="6">
        <f>'[1]2011. 4월'!M$38</f>
        <v>3.7768666666666673</v>
      </c>
      <c r="O17" s="6">
        <f>'[1]2011. 4월'!N$38</f>
        <v>0.51156666666666661</v>
      </c>
      <c r="P17" s="7" t="str">
        <f>'[1]2011. 4월'!O$38</f>
        <v>&lt;30</v>
      </c>
      <c r="R17">
        <v>3.03</v>
      </c>
      <c r="S17">
        <v>5.4</v>
      </c>
      <c r="T17">
        <v>4.72</v>
      </c>
      <c r="U17">
        <v>5.5951666666666675</v>
      </c>
      <c r="V17">
        <v>0.51246666666666674</v>
      </c>
    </row>
    <row r="18" spans="1:22" ht="18.75" customHeight="1">
      <c r="A18" s="22"/>
      <c r="B18" s="1" t="s">
        <v>45</v>
      </c>
      <c r="C18" s="4">
        <f>'[1]2011. 4월'!B$37</f>
        <v>2650</v>
      </c>
      <c r="D18" s="5">
        <f>'[1]2011. 4월'!C$37</f>
        <v>117.9</v>
      </c>
      <c r="E18" s="5">
        <f>'[1]2011. 4월'!D$37</f>
        <v>89.4</v>
      </c>
      <c r="F18" s="5">
        <f>'[1]2011. 4월'!E$37</f>
        <v>95</v>
      </c>
      <c r="G18" s="6">
        <f>'[1]2011. 4월'!F$37</f>
        <v>32.08</v>
      </c>
      <c r="H18" s="6">
        <f>'[1]2011. 4월'!G$37</f>
        <v>4.0199999999999996</v>
      </c>
      <c r="I18" s="4">
        <f>'[1]2011. 4월'!H$37</f>
        <v>28500</v>
      </c>
      <c r="J18" s="4">
        <f>'[1]2011. 4월'!I$37</f>
        <v>2648</v>
      </c>
      <c r="K18" s="5">
        <f>'[1]2011. 4월'!J$37</f>
        <v>3.2</v>
      </c>
      <c r="L18" s="5">
        <f>'[1]2011. 4월'!K$37</f>
        <v>6.8</v>
      </c>
      <c r="M18" s="5">
        <f>'[1]2011. 4월'!L$37</f>
        <v>0.8</v>
      </c>
      <c r="N18" s="6">
        <f>'[1]2011. 4월'!M$37</f>
        <v>5.3920000000000003</v>
      </c>
      <c r="O18" s="6">
        <f>'[1]2011. 4월'!N$37</f>
        <v>0.996</v>
      </c>
      <c r="P18" s="7" t="str">
        <f>'[1]2011. 4월'!O$37</f>
        <v>&lt;30</v>
      </c>
      <c r="R18">
        <v>3.8</v>
      </c>
      <c r="S18">
        <v>7</v>
      </c>
      <c r="T18">
        <v>6.2</v>
      </c>
      <c r="U18">
        <v>8.798</v>
      </c>
      <c r="V18">
        <v>0.76800000000000002</v>
      </c>
    </row>
    <row r="19" spans="1:22" ht="18.75" customHeight="1">
      <c r="A19" s="22"/>
      <c r="B19" s="1" t="s">
        <v>96</v>
      </c>
      <c r="C19" s="4">
        <f>'[1]2011. 4월'!B$36</f>
        <v>1371</v>
      </c>
      <c r="D19" s="5">
        <f>'[1]2011. 4월'!C$36</f>
        <v>76.8</v>
      </c>
      <c r="E19" s="5">
        <f>'[1]2011. 4월'!D$36</f>
        <v>64.3</v>
      </c>
      <c r="F19" s="5">
        <f>'[1]2011. 4월'!E$36</f>
        <v>68.599999999999994</v>
      </c>
      <c r="G19" s="6">
        <f>'[1]2011. 4월'!F$36</f>
        <v>24.047999999999998</v>
      </c>
      <c r="H19" s="6">
        <f>'[1]2011. 4월'!G$36</f>
        <v>2.6640000000000001</v>
      </c>
      <c r="I19" s="4">
        <f>'[1]2011. 4월'!H$36</f>
        <v>22000</v>
      </c>
      <c r="J19" s="4">
        <f>'[1]2011. 4월'!I$36</f>
        <v>1148</v>
      </c>
      <c r="K19" s="5">
        <f>'[1]2011. 4월'!J$36</f>
        <v>2</v>
      </c>
      <c r="L19" s="5">
        <f>'[1]2011. 4월'!K$36</f>
        <v>4.7</v>
      </c>
      <c r="M19" s="5">
        <f>'[1]2011. 4월'!L$36</f>
        <v>0.2</v>
      </c>
      <c r="N19" s="6">
        <f>'[1]2011. 4월'!M$36</f>
        <v>2.2799999999999998</v>
      </c>
      <c r="O19" s="6">
        <f>'[1]2011. 4월'!N$36</f>
        <v>0.30199999999999999</v>
      </c>
      <c r="P19" s="7" t="str">
        <f>'[1]2011. 4월'!O$36</f>
        <v>&lt;30</v>
      </c>
      <c r="R19">
        <v>2.2999999999999998</v>
      </c>
      <c r="S19">
        <v>4.4000000000000004</v>
      </c>
      <c r="T19">
        <v>2</v>
      </c>
      <c r="U19">
        <v>3.96</v>
      </c>
      <c r="V19">
        <v>0.33100000000000002</v>
      </c>
    </row>
    <row r="20" spans="1:22" ht="18.75" customHeight="1">
      <c r="A20" s="22" t="s">
        <v>99</v>
      </c>
      <c r="B20" s="1" t="s">
        <v>95</v>
      </c>
      <c r="C20" s="4">
        <f>'[1]2011. 5월'!B$38</f>
        <v>2307.6774193548385</v>
      </c>
      <c r="D20" s="5">
        <f>'[1]2011. 5월'!C$38</f>
        <v>107.6483870967742</v>
      </c>
      <c r="E20" s="5">
        <f>'[1]2011. 5월'!D$38</f>
        <v>90.603225806451604</v>
      </c>
      <c r="F20" s="5">
        <f>'[1]2011. 5월'!E$38</f>
        <v>98.277419354838713</v>
      </c>
      <c r="G20" s="6">
        <f>'[1]2011. 5월'!F$38</f>
        <v>28.761612903225803</v>
      </c>
      <c r="H20" s="6">
        <f>'[1]2011. 5월'!G$38</f>
        <v>3.3110645161290333</v>
      </c>
      <c r="I20" s="4">
        <f>'[1]2011. 5월'!H$38</f>
        <v>25000</v>
      </c>
      <c r="J20" s="4">
        <f>'[1]2011. 5월'!I$38</f>
        <v>2448.2580645161293</v>
      </c>
      <c r="K20" s="5">
        <f>'[1]2011. 5월'!J$38</f>
        <v>2.4419354838709668</v>
      </c>
      <c r="L20" s="5">
        <f>'[1]2011. 5월'!K$38</f>
        <v>5.4967741935483883</v>
      </c>
      <c r="M20" s="5">
        <f>'[1]2011. 5월'!L$38</f>
        <v>0.50000000000000011</v>
      </c>
      <c r="N20" s="6">
        <f>'[1]2011. 5월'!M$38</f>
        <v>4.1075483870967746</v>
      </c>
      <c r="O20" s="6">
        <f>'[1]2011. 5월'!N$38</f>
        <v>0.48675161290322577</v>
      </c>
      <c r="P20" s="7" t="str">
        <f>'[1]2011. 5월'!O$38</f>
        <v>&lt;30</v>
      </c>
    </row>
    <row r="21" spans="1:22" ht="18.75" customHeight="1">
      <c r="A21" s="22"/>
      <c r="B21" s="1" t="s">
        <v>45</v>
      </c>
      <c r="C21" s="4">
        <f>'[1]2011. 5월'!B$37</f>
        <v>3427</v>
      </c>
      <c r="D21" s="5">
        <f>'[1]2011. 5월'!C$37</f>
        <v>219.6</v>
      </c>
      <c r="E21" s="5">
        <f>'[1]2011. 5월'!D$37</f>
        <v>186.5</v>
      </c>
      <c r="F21" s="5">
        <f>'[1]2011. 5월'!E$37</f>
        <v>260</v>
      </c>
      <c r="G21" s="6">
        <f>'[1]2011. 5월'!F$37</f>
        <v>39.36</v>
      </c>
      <c r="H21" s="6">
        <f>'[1]2011. 5월'!G$37</f>
        <v>4.68</v>
      </c>
      <c r="I21" s="4">
        <f>'[1]2011. 5월'!H$37</f>
        <v>30000</v>
      </c>
      <c r="J21" s="4">
        <f>'[1]2011. 5월'!I$37</f>
        <v>3481</v>
      </c>
      <c r="K21" s="5">
        <f>'[1]2011. 5월'!J$37</f>
        <v>3.3</v>
      </c>
      <c r="L21" s="5">
        <f>'[1]2011. 5월'!K$37</f>
        <v>7.2</v>
      </c>
      <c r="M21" s="5">
        <f>'[1]2011. 5월'!L$37</f>
        <v>1.7</v>
      </c>
      <c r="N21" s="6">
        <f>'[1]2011. 5월'!M$37</f>
        <v>7.452</v>
      </c>
      <c r="O21" s="6">
        <f>'[1]2011. 5월'!N$37</f>
        <v>0.77500000000000002</v>
      </c>
      <c r="P21" s="7" t="str">
        <f>'[1]2011. 5월'!O$37</f>
        <v>&lt;30</v>
      </c>
    </row>
    <row r="22" spans="1:22" ht="18.75" customHeight="1">
      <c r="A22" s="22"/>
      <c r="B22" s="1" t="s">
        <v>96</v>
      </c>
      <c r="C22" s="4">
        <f>'[1]2011. 5월'!B$36</f>
        <v>1236</v>
      </c>
      <c r="D22" s="5">
        <f>'[1]2011. 5월'!C$36</f>
        <v>70.2</v>
      </c>
      <c r="E22" s="5">
        <f>'[1]2011. 5월'!D$36</f>
        <v>58.3</v>
      </c>
      <c r="F22" s="5">
        <f>'[1]2011. 5월'!E$36</f>
        <v>65</v>
      </c>
      <c r="G22" s="6">
        <f>'[1]2011. 5월'!F$36</f>
        <v>19.536000000000001</v>
      </c>
      <c r="H22" s="6">
        <f>'[1]2011. 5월'!G$36</f>
        <v>2.0880000000000001</v>
      </c>
      <c r="I22" s="4">
        <f>'[1]2011. 5월'!H$36</f>
        <v>22000</v>
      </c>
      <c r="J22" s="4">
        <f>'[1]2011. 5월'!I$36</f>
        <v>1871</v>
      </c>
      <c r="K22" s="5">
        <f>'[1]2011. 5월'!J$36</f>
        <v>1.9</v>
      </c>
      <c r="L22" s="5">
        <f>'[1]2011. 5월'!K$36</f>
        <v>4.7</v>
      </c>
      <c r="M22" s="5">
        <f>'[1]2011. 5월'!L$36</f>
        <v>0.1</v>
      </c>
      <c r="N22" s="6">
        <f>'[1]2011. 5월'!M$36</f>
        <v>2.76</v>
      </c>
      <c r="O22" s="6">
        <f>'[1]2011. 5월'!N$36</f>
        <v>0.30199999999999999</v>
      </c>
      <c r="P22" s="7" t="str">
        <f>'[1]2011. 5월'!O$36</f>
        <v>&lt;30</v>
      </c>
    </row>
    <row r="23" spans="1:22" ht="18.75" customHeight="1">
      <c r="A23" s="22" t="s">
        <v>21</v>
      </c>
      <c r="B23" s="1" t="s">
        <v>95</v>
      </c>
      <c r="C23" s="4">
        <f>'[1]2011. 6월'!B$38</f>
        <v>2319.1333333333332</v>
      </c>
      <c r="D23" s="5">
        <f>'[1]2011. 6월'!C$38</f>
        <v>100.12333333333331</v>
      </c>
      <c r="E23" s="5">
        <f>'[1]2011. 6월'!D$38</f>
        <v>82.963333333333338</v>
      </c>
      <c r="F23" s="5">
        <f>'[1]2011. 6월'!E$38</f>
        <v>106.39999999999999</v>
      </c>
      <c r="G23" s="6">
        <f>'[1]2011. 6월'!F$38</f>
        <v>26.452066666666671</v>
      </c>
      <c r="H23" s="6">
        <f>'[1]2011. 6월'!G$38</f>
        <v>3.0712333333333333</v>
      </c>
      <c r="I23" s="4">
        <f>'[1]2011. 6월'!H$38</f>
        <v>25000</v>
      </c>
      <c r="J23" s="4">
        <f>'[1]2011. 6월'!I$38</f>
        <v>2360.6666666666665</v>
      </c>
      <c r="K23" s="5">
        <f>'[1]2011. 6월'!J$38</f>
        <v>2.5533333333333332</v>
      </c>
      <c r="L23" s="5">
        <f>'[1]2011. 6월'!K$38</f>
        <v>5.546666666666666</v>
      </c>
      <c r="M23" s="5">
        <f>'[1]2011. 6월'!L$38</f>
        <v>0.54666666666666686</v>
      </c>
      <c r="N23" s="6">
        <f>'[1]2011. 6월'!M$38</f>
        <v>5.4480666666666648</v>
      </c>
      <c r="O23" s="6">
        <f>'[1]2011. 6월'!N$38</f>
        <v>0.51296666666666668</v>
      </c>
      <c r="P23" s="7" t="str">
        <f>'[1]2011. 6월'!O$38</f>
        <v>&lt;30</v>
      </c>
    </row>
    <row r="24" spans="1:22" ht="18.75" customHeight="1">
      <c r="A24" s="22"/>
      <c r="B24" s="1" t="s">
        <v>45</v>
      </c>
      <c r="C24" s="4">
        <f>'[1]2011. 6월'!B$37</f>
        <v>2995</v>
      </c>
      <c r="D24" s="5">
        <f>'[1]2011. 6월'!C$37</f>
        <v>167.7</v>
      </c>
      <c r="E24" s="5">
        <f>'[1]2011. 6월'!D$37</f>
        <v>138.9</v>
      </c>
      <c r="F24" s="5">
        <f>'[1]2011. 6월'!E$37</f>
        <v>386</v>
      </c>
      <c r="G24" s="6">
        <f>'[1]2011. 6월'!F$37</f>
        <v>39.36</v>
      </c>
      <c r="H24" s="6">
        <f>'[1]2011. 6월'!G$37</f>
        <v>4.6559999999999997</v>
      </c>
      <c r="I24" s="4">
        <f>'[1]2011. 6월'!H$37</f>
        <v>28500</v>
      </c>
      <c r="J24" s="4">
        <f>'[1]2011. 6월'!I$37</f>
        <v>3268</v>
      </c>
      <c r="K24" s="5">
        <f>'[1]2011. 6월'!J$37</f>
        <v>3.2</v>
      </c>
      <c r="L24" s="5">
        <f>'[1]2011. 6월'!K$37</f>
        <v>7.5</v>
      </c>
      <c r="M24" s="5">
        <f>'[1]2011. 6월'!L$37</f>
        <v>2.2999999999999998</v>
      </c>
      <c r="N24" s="6">
        <f>'[1]2011. 6월'!M$37</f>
        <v>15.456</v>
      </c>
      <c r="O24" s="6">
        <f>'[1]2011. 6월'!N$37</f>
        <v>0.82</v>
      </c>
      <c r="P24" s="7" t="str">
        <f>'[1]2011. 6월'!O$37</f>
        <v>&lt;30</v>
      </c>
    </row>
    <row r="25" spans="1:22" ht="18.75" customHeight="1">
      <c r="A25" s="22"/>
      <c r="B25" s="1" t="s">
        <v>96</v>
      </c>
      <c r="C25" s="4">
        <f>'[1]2011. 6월'!B$36</f>
        <v>2009</v>
      </c>
      <c r="D25" s="5">
        <f>'[1]2011. 6월'!C$36</f>
        <v>27.1</v>
      </c>
      <c r="E25" s="5">
        <f>'[1]2011. 6월'!D$36</f>
        <v>21.9</v>
      </c>
      <c r="F25" s="5">
        <f>'[1]2011. 6월'!E$36</f>
        <v>31.6</v>
      </c>
      <c r="G25" s="6">
        <f>'[1]2011. 6월'!F$36</f>
        <v>8.9760000000000009</v>
      </c>
      <c r="H25" s="6">
        <f>'[1]2011. 6월'!G$36</f>
        <v>0.88800000000000001</v>
      </c>
      <c r="I25" s="4">
        <f>'[1]2011. 6월'!H$36</f>
        <v>22000</v>
      </c>
      <c r="J25" s="4">
        <f>'[1]2011. 6월'!I$36</f>
        <v>1762</v>
      </c>
      <c r="K25" s="5">
        <f>'[1]2011. 6월'!J$36</f>
        <v>1.8</v>
      </c>
      <c r="L25" s="5">
        <f>'[1]2011. 6월'!K$36</f>
        <v>3.6</v>
      </c>
      <c r="M25" s="5">
        <f>'[1]2011. 6월'!L$36</f>
        <v>0.1</v>
      </c>
      <c r="N25" s="6">
        <f>'[1]2011. 6월'!M$36</f>
        <v>3.145</v>
      </c>
      <c r="O25" s="6">
        <f>'[1]2011. 6월'!N$36</f>
        <v>8.7999999999999995E-2</v>
      </c>
      <c r="P25" s="7" t="str">
        <f>'[1]2011. 6월'!O$36</f>
        <v>&lt;30</v>
      </c>
    </row>
    <row r="26" spans="1:22" ht="18.75" customHeight="1">
      <c r="A26" s="22" t="s">
        <v>100</v>
      </c>
      <c r="B26" s="1" t="s">
        <v>95</v>
      </c>
      <c r="C26" s="4">
        <f>'[1]2011. 7월'!B$38</f>
        <v>2708.0645161290322</v>
      </c>
      <c r="D26" s="5">
        <f>'[1]2011. 7월'!C$38</f>
        <v>81.299999999999983</v>
      </c>
      <c r="E26" s="5">
        <f>'[1]2011. 7월'!D$38</f>
        <v>68.677419354838705</v>
      </c>
      <c r="F26" s="5">
        <f>'[1]2011. 7월'!E$38</f>
        <v>70.938709677419368</v>
      </c>
      <c r="G26" s="6">
        <f>'[1]2011. 7월'!F$38</f>
        <v>20.731451612903225</v>
      </c>
      <c r="H26" s="6">
        <f>'[1]2011. 7월'!G$38</f>
        <v>2.4266774193548382</v>
      </c>
      <c r="I26" s="4">
        <f>'[1]2011. 7월'!H$38</f>
        <v>25000</v>
      </c>
      <c r="J26" s="4">
        <f>'[1]2011. 7월'!I$38</f>
        <v>2738.8709677419356</v>
      </c>
      <c r="K26" s="5">
        <f>'[1]2011. 7월'!J$38</f>
        <v>2.0064516129032262</v>
      </c>
      <c r="L26" s="5">
        <f>'[1]2011. 7월'!K$38</f>
        <v>3.9290322580645158</v>
      </c>
      <c r="M26" s="5">
        <f>'[1]2011. 7월'!L$38</f>
        <v>0.48387096774193555</v>
      </c>
      <c r="N26" s="6">
        <f>'[1]2011. 7월'!M$38</f>
        <v>4.0452903225806445</v>
      </c>
      <c r="O26" s="6">
        <f>'[1]2011. 7월'!N$38</f>
        <v>0.49206451612903229</v>
      </c>
      <c r="P26" s="7" t="str">
        <f>'[1]2011. 7월'!O$38</f>
        <v>&lt;30</v>
      </c>
    </row>
    <row r="27" spans="1:22" ht="18.75" customHeight="1">
      <c r="A27" s="22"/>
      <c r="B27" s="1" t="s">
        <v>45</v>
      </c>
      <c r="C27" s="4">
        <f>'[1]2011. 7월'!B$37</f>
        <v>3064</v>
      </c>
      <c r="D27" s="5">
        <f>'[1]2011. 7월'!C$37</f>
        <v>108.6</v>
      </c>
      <c r="E27" s="5">
        <f>'[1]2011. 7월'!D$37</f>
        <v>95.6</v>
      </c>
      <c r="F27" s="5">
        <f>'[1]2011. 7월'!E$37</f>
        <v>102</v>
      </c>
      <c r="G27" s="6">
        <f>'[1]2011. 7월'!F$37</f>
        <v>31.14</v>
      </c>
      <c r="H27" s="6">
        <f>'[1]2011. 7월'!G$37</f>
        <v>3.6720000000000002</v>
      </c>
      <c r="I27" s="4">
        <f>'[1]2011. 7월'!H$37</f>
        <v>28000</v>
      </c>
      <c r="J27" s="4">
        <f>'[1]2011. 7월'!I$37</f>
        <v>3215</v>
      </c>
      <c r="K27" s="5">
        <f>'[1]2011. 7월'!J$37</f>
        <v>3</v>
      </c>
      <c r="L27" s="5">
        <f>'[1]2011. 7월'!K$37</f>
        <v>5.2</v>
      </c>
      <c r="M27" s="5">
        <f>'[1]2011. 7월'!L$37</f>
        <v>1.6</v>
      </c>
      <c r="N27" s="6">
        <f>'[1]2011. 7월'!M$37</f>
        <v>4.992</v>
      </c>
      <c r="O27" s="6">
        <f>'[1]2011. 7월'!N$37</f>
        <v>0.82799999999999996</v>
      </c>
      <c r="P27" s="7" t="str">
        <f>'[1]2011. 7월'!O$37</f>
        <v>&lt;30</v>
      </c>
    </row>
    <row r="28" spans="1:22" ht="18.75" customHeight="1">
      <c r="A28" s="22"/>
      <c r="B28" s="1" t="s">
        <v>96</v>
      </c>
      <c r="C28" s="4">
        <f>'[1]2011. 7월'!B$36</f>
        <v>2144</v>
      </c>
      <c r="D28" s="5">
        <f>'[1]2011. 7월'!C$36</f>
        <v>49.6</v>
      </c>
      <c r="E28" s="5">
        <f>'[1]2011. 7월'!D$36</f>
        <v>40.5</v>
      </c>
      <c r="F28" s="5">
        <f>'[1]2011. 7월'!E$36</f>
        <v>38</v>
      </c>
      <c r="G28" s="6">
        <f>'[1]2011. 7월'!F$36</f>
        <v>11.712</v>
      </c>
      <c r="H28" s="6">
        <f>'[1]2011. 7월'!G$36</f>
        <v>1.1100000000000001</v>
      </c>
      <c r="I28" s="4">
        <f>'[1]2011. 7월'!H$36</f>
        <v>22000</v>
      </c>
      <c r="J28" s="4">
        <f>'[1]2011. 7월'!I$36</f>
        <v>2121</v>
      </c>
      <c r="K28" s="5">
        <f>'[1]2011. 7월'!J$36</f>
        <v>1</v>
      </c>
      <c r="L28" s="5">
        <f>'[1]2011. 7월'!K$36</f>
        <v>2.1</v>
      </c>
      <c r="M28" s="5">
        <f>'[1]2011. 7월'!L$36</f>
        <v>0.1</v>
      </c>
      <c r="N28" s="6">
        <f>'[1]2011. 7월'!M$36</f>
        <v>2.8559999999999999</v>
      </c>
      <c r="O28" s="6">
        <f>'[1]2011. 7월'!N$36</f>
        <v>0.3</v>
      </c>
      <c r="P28" s="7" t="str">
        <f>'[1]2011. 7월'!O$36</f>
        <v>&lt;30</v>
      </c>
    </row>
    <row r="29" spans="1:22" ht="18.75" customHeight="1">
      <c r="A29" s="22" t="s">
        <v>101</v>
      </c>
      <c r="B29" s="1" t="s">
        <v>95</v>
      </c>
      <c r="C29" s="4">
        <f>'[1]2011. 8월'!B$38</f>
        <v>2309.7096774193546</v>
      </c>
      <c r="D29" s="5">
        <f>'[1]2011. 8월'!C$38</f>
        <v>99.861290322580643</v>
      </c>
      <c r="E29" s="5">
        <f>'[1]2011. 8월'!D$38</f>
        <v>82.845161290322579</v>
      </c>
      <c r="F29" s="5">
        <f>'[1]2011. 8월'!E$38</f>
        <v>87.051612903225802</v>
      </c>
      <c r="G29" s="6">
        <f>'[1]2011. 8월'!F$38</f>
        <v>28.711225806451615</v>
      </c>
      <c r="H29" s="6">
        <f>'[1]2011. 8월'!G$38</f>
        <v>3.0625161290322578</v>
      </c>
      <c r="I29" s="4">
        <f>'[1]2011. 8월'!H$38</f>
        <v>25000</v>
      </c>
      <c r="J29" s="4">
        <f>'[1]2011. 8월'!I$38</f>
        <v>2366.1838709677418</v>
      </c>
      <c r="K29" s="5">
        <f>'[1]2011. 8월'!J$38</f>
        <v>2.2677419354838717</v>
      </c>
      <c r="L29" s="5">
        <f>'[1]2011. 8월'!K$38</f>
        <v>5.0193548387096794</v>
      </c>
      <c r="M29" s="5">
        <f>'[1]2011. 8월'!L$38</f>
        <v>0.32258064516129031</v>
      </c>
      <c r="N29" s="6">
        <f>'[1]2011. 8월'!M$38</f>
        <v>4.9061290322580664</v>
      </c>
      <c r="O29" s="6">
        <f>'[1]2011. 8월'!N$38</f>
        <v>0.59254838709677415</v>
      </c>
      <c r="P29" s="7" t="str">
        <f>'[1]2011. 8월'!O$38</f>
        <v>&lt;30</v>
      </c>
    </row>
    <row r="30" spans="1:22" ht="18.75" customHeight="1">
      <c r="A30" s="22"/>
      <c r="B30" s="1" t="s">
        <v>45</v>
      </c>
      <c r="C30" s="4">
        <f>'[1]2011. 8월'!B$37</f>
        <v>2891</v>
      </c>
      <c r="D30" s="5">
        <f>'[1]2011. 8월'!C$37</f>
        <v>119.4</v>
      </c>
      <c r="E30" s="5">
        <f>'[1]2011. 8월'!D$37</f>
        <v>98.4</v>
      </c>
      <c r="F30" s="5">
        <f>'[1]2011. 8월'!E$37</f>
        <v>128.6</v>
      </c>
      <c r="G30" s="6">
        <f>'[1]2011. 8월'!F$37</f>
        <v>36.24</v>
      </c>
      <c r="H30" s="6">
        <f>'[1]2011. 8월'!G$37</f>
        <v>4.2960000000000003</v>
      </c>
      <c r="I30" s="4">
        <f>'[1]2011. 8월'!H$37</f>
        <v>27500</v>
      </c>
      <c r="J30" s="4">
        <f>'[1]2011. 8월'!I$37</f>
        <v>3100</v>
      </c>
      <c r="K30" s="5">
        <f>'[1]2011. 8월'!J$37</f>
        <v>3</v>
      </c>
      <c r="L30" s="5">
        <f>'[1]2011. 8월'!K$37</f>
        <v>6.6</v>
      </c>
      <c r="M30" s="5">
        <f>'[1]2011. 8월'!L$37</f>
        <v>0.8</v>
      </c>
      <c r="N30" s="6">
        <f>'[1]2011. 8월'!M$37</f>
        <v>8.6280000000000001</v>
      </c>
      <c r="O30" s="6">
        <f>'[1]2011. 8월'!N$37</f>
        <v>0.93100000000000005</v>
      </c>
      <c r="P30" s="7" t="str">
        <f>'[1]2011. 8월'!O$37</f>
        <v>&lt;30</v>
      </c>
    </row>
    <row r="31" spans="1:22" ht="18.75" customHeight="1">
      <c r="A31" s="22"/>
      <c r="B31" s="1" t="s">
        <v>96</v>
      </c>
      <c r="C31" s="4">
        <f>'[1]2011. 8월'!B$36</f>
        <v>1428</v>
      </c>
      <c r="D31" s="5">
        <f>'[1]2011. 8월'!C$36</f>
        <v>86.6</v>
      </c>
      <c r="E31" s="5">
        <f>'[1]2011. 8월'!D$36</f>
        <v>72.3</v>
      </c>
      <c r="F31" s="5">
        <f>'[1]2011. 8월'!E$36</f>
        <v>70</v>
      </c>
      <c r="G31" s="6">
        <f>'[1]2011. 8월'!F$36</f>
        <v>21.36</v>
      </c>
      <c r="H31" s="6">
        <f>'[1]2011. 8월'!G$36</f>
        <v>2.1840000000000002</v>
      </c>
      <c r="I31" s="4">
        <f>'[1]2011. 8월'!H$36</f>
        <v>23000</v>
      </c>
      <c r="J31" s="4">
        <f>'[1]2011. 8월'!I$36</f>
        <v>1858</v>
      </c>
      <c r="K31" s="5">
        <f>'[1]2011. 8월'!J$36</f>
        <v>1.7</v>
      </c>
      <c r="L31" s="5">
        <f>'[1]2011. 8월'!K$36</f>
        <v>3.9</v>
      </c>
      <c r="M31" s="5">
        <f>'[1]2011. 8월'!L$36</f>
        <v>0.1</v>
      </c>
      <c r="N31" s="6">
        <f>'[1]2011. 8월'!M$36</f>
        <v>2.56</v>
      </c>
      <c r="O31" s="6">
        <f>'[1]2011. 8월'!N$36</f>
        <v>8.2000000000000003E-2</v>
      </c>
      <c r="P31" s="7" t="str">
        <f>'[1]2011. 8월'!O$36</f>
        <v>&lt;30</v>
      </c>
    </row>
    <row r="32" spans="1:22" ht="18.75" customHeight="1">
      <c r="A32" s="22" t="s">
        <v>102</v>
      </c>
      <c r="B32" s="1" t="s">
        <v>95</v>
      </c>
      <c r="C32" s="4">
        <f>'[1]2011. 9월'!B$38</f>
        <v>2222.9</v>
      </c>
      <c r="D32" s="5">
        <f>'[1]2011. 9월'!C$38</f>
        <v>98.806666666666658</v>
      </c>
      <c r="E32" s="5">
        <f>'[1]2011. 9월'!D$38</f>
        <v>82.593333333333334</v>
      </c>
      <c r="F32" s="5">
        <f>'[1]2011. 9월'!E$38</f>
        <v>93.473333333333329</v>
      </c>
      <c r="G32" s="6">
        <f>'[1]2011. 9월'!F$38</f>
        <v>30.519466666666673</v>
      </c>
      <c r="H32" s="6">
        <f>'[1]2011. 9월'!G$38</f>
        <v>3.2350000000000003</v>
      </c>
      <c r="I32" s="4">
        <f>'[1]2011. 9월'!H$38</f>
        <v>25000</v>
      </c>
      <c r="J32" s="4">
        <f>'[1]2011. 9월'!I$38</f>
        <v>2075.4666666666667</v>
      </c>
      <c r="K32" s="5">
        <f>'[1]2011. 9월'!J$38</f>
        <v>1.8033333333333339</v>
      </c>
      <c r="L32" s="5">
        <f>'[1]2011. 9월'!K$38</f>
        <v>4.1166666666666663</v>
      </c>
      <c r="M32" s="5">
        <f>'[1]2011. 9월'!L$38</f>
        <v>0.27999999999999997</v>
      </c>
      <c r="N32" s="6">
        <f>'[1]2011. 9월'!M$38</f>
        <v>4.6160666666666677</v>
      </c>
      <c r="O32" s="6">
        <f>'[1]2011. 9월'!N$38</f>
        <v>0.60416666666666674</v>
      </c>
      <c r="P32" s="7" t="str">
        <f>'[1]2011. 9월'!O$38</f>
        <v>&lt;30</v>
      </c>
    </row>
    <row r="33" spans="1:16" ht="18.75" customHeight="1">
      <c r="A33" s="22"/>
      <c r="B33" s="1" t="s">
        <v>45</v>
      </c>
      <c r="C33" s="4">
        <f>'[1]2011. 9월'!B$37</f>
        <v>2552</v>
      </c>
      <c r="D33" s="5">
        <f>'[1]2011. 9월'!C$37</f>
        <v>124.2</v>
      </c>
      <c r="E33" s="5">
        <f>'[1]2011. 9월'!D$37</f>
        <v>104.8</v>
      </c>
      <c r="F33" s="5">
        <f>'[1]2011. 9월'!E$37</f>
        <v>146</v>
      </c>
      <c r="G33" s="6">
        <f>'[1]2011. 9월'!F$37</f>
        <v>38.015999999999998</v>
      </c>
      <c r="H33" s="6">
        <f>'[1]2011. 9월'!G$37</f>
        <v>4.5999999999999996</v>
      </c>
      <c r="I33" s="4">
        <f>'[1]2011. 9월'!H$37</f>
        <v>26500</v>
      </c>
      <c r="J33" s="4">
        <f>'[1]2011. 9월'!I$37</f>
        <v>2505</v>
      </c>
      <c r="K33" s="5">
        <f>'[1]2011. 9월'!J$37</f>
        <v>2.6</v>
      </c>
      <c r="L33" s="5">
        <f>'[1]2011. 9월'!K$37</f>
        <v>5.8</v>
      </c>
      <c r="M33" s="5">
        <f>'[1]2011. 9월'!L$37</f>
        <v>0.8</v>
      </c>
      <c r="N33" s="6">
        <f>'[1]2011. 9월'!M$37</f>
        <v>7.2960000000000003</v>
      </c>
      <c r="O33" s="6">
        <f>'[1]2011. 9월'!N$37</f>
        <v>0.95</v>
      </c>
      <c r="P33" s="7" t="str">
        <f>'[1]2011. 9월'!O$37</f>
        <v>&lt;30</v>
      </c>
    </row>
    <row r="34" spans="1:16" ht="18.75" customHeight="1">
      <c r="A34" s="22"/>
      <c r="B34" s="1" t="s">
        <v>96</v>
      </c>
      <c r="C34" s="4">
        <f>'[1]2011. 9월'!B$36</f>
        <v>1556</v>
      </c>
      <c r="D34" s="5">
        <f>'[1]2011. 9월'!C$36</f>
        <v>76.599999999999994</v>
      </c>
      <c r="E34" s="5">
        <f>'[1]2011. 9월'!D$36</f>
        <v>63.9</v>
      </c>
      <c r="F34" s="5">
        <f>'[1]2011. 9월'!E$36</f>
        <v>60</v>
      </c>
      <c r="G34" s="6">
        <f>'[1]2011. 9월'!F$36</f>
        <v>22.32</v>
      </c>
      <c r="H34" s="6">
        <f>'[1]2011. 9월'!G$36</f>
        <v>2.2320000000000002</v>
      </c>
      <c r="I34" s="4">
        <f>'[1]2011. 9월'!H$36</f>
        <v>23000</v>
      </c>
      <c r="J34" s="4">
        <f>'[1]2011. 9월'!I$36</f>
        <v>1138</v>
      </c>
      <c r="K34" s="5">
        <f>'[1]2011. 9월'!J$36</f>
        <v>0.2</v>
      </c>
      <c r="L34" s="5">
        <f>'[1]2011. 9월'!K$36</f>
        <v>0.8</v>
      </c>
      <c r="M34" s="5">
        <f>'[1]2011. 9월'!L$36</f>
        <v>0.1</v>
      </c>
      <c r="N34" s="6">
        <f>'[1]2011. 9월'!M$36</f>
        <v>2.984</v>
      </c>
      <c r="O34" s="6">
        <f>'[1]2011. 9월'!N$36</f>
        <v>0.24</v>
      </c>
      <c r="P34" s="7" t="str">
        <f>'[1]2011. 9월'!O$36</f>
        <v>&lt;30</v>
      </c>
    </row>
    <row r="35" spans="1:16" ht="18.75" customHeight="1">
      <c r="A35" s="22" t="s">
        <v>103</v>
      </c>
      <c r="B35" s="1" t="s">
        <v>95</v>
      </c>
      <c r="C35" s="4">
        <f>'[1]2011. 10월'!B$38</f>
        <v>2150.7741935483873</v>
      </c>
      <c r="D35" s="5">
        <f>'[1]2011. 10월'!C$38</f>
        <v>99.81290322580648</v>
      </c>
      <c r="E35" s="5">
        <f>'[1]2011. 10월'!D$38</f>
        <v>83.532258064516142</v>
      </c>
      <c r="F35" s="5">
        <f>'[1]2011. 10월'!E$38</f>
        <v>126.3967741935484</v>
      </c>
      <c r="G35" s="6">
        <f>'[1]2011. 10월'!F$38</f>
        <v>30.103677419354838</v>
      </c>
      <c r="H35" s="6">
        <f>'[1]2011. 10월'!G$38</f>
        <v>3.4299354838709677</v>
      </c>
      <c r="I35" s="4">
        <f>'[1]2011. 10월'!H$38</f>
        <v>25000</v>
      </c>
      <c r="J35" s="4">
        <f>'[1]2011. 10월'!I$38</f>
        <v>2025.7741935483871</v>
      </c>
      <c r="K35" s="5">
        <f>'[1]2011. 10월'!J$38</f>
        <v>1.4258064516129034</v>
      </c>
      <c r="L35" s="5">
        <f>'[1]2011. 10월'!K$38</f>
        <v>3.1838709677419357</v>
      </c>
      <c r="M35" s="5">
        <f>'[1]2011. 10월'!L$38</f>
        <v>0.35161290322580629</v>
      </c>
      <c r="N35" s="6">
        <f>'[1]2011. 10월'!M$38</f>
        <v>5.2025806451612899</v>
      </c>
      <c r="O35" s="6">
        <f>'[1]2011. 10월'!N$38</f>
        <v>0.71425806451612917</v>
      </c>
      <c r="P35" s="7" t="str">
        <f>'[1]2011. 10월'!O$38</f>
        <v>&lt;30</v>
      </c>
    </row>
    <row r="36" spans="1:16" ht="18.75" customHeight="1">
      <c r="A36" s="22"/>
      <c r="B36" s="1" t="s">
        <v>45</v>
      </c>
      <c r="C36" s="4">
        <f>'[1]2011. 10월'!B$37</f>
        <v>2422</v>
      </c>
      <c r="D36" s="5">
        <f>'[1]2011. 10월'!C$37</f>
        <v>128.4</v>
      </c>
      <c r="E36" s="5">
        <f>'[1]2011. 10월'!D$37</f>
        <v>107.2</v>
      </c>
      <c r="F36" s="5">
        <f>'[1]2011. 10월'!E$37</f>
        <v>456</v>
      </c>
      <c r="G36" s="6">
        <f>'[1]2011. 10월'!F$37</f>
        <v>42.08</v>
      </c>
      <c r="H36" s="6">
        <f>'[1]2011. 10월'!G$37</f>
        <v>6.5279999999999996</v>
      </c>
      <c r="I36" s="4">
        <f>'[1]2011. 10월'!H$37</f>
        <v>26500</v>
      </c>
      <c r="J36" s="4">
        <f>'[1]2011. 10월'!I$37</f>
        <v>2287</v>
      </c>
      <c r="K36" s="5">
        <f>'[1]2011. 10월'!J$37</f>
        <v>2.8</v>
      </c>
      <c r="L36" s="5">
        <f>'[1]2011. 10월'!K$37</f>
        <v>6.2</v>
      </c>
      <c r="M36" s="5">
        <f>'[1]2011. 10월'!L$37</f>
        <v>5</v>
      </c>
      <c r="N36" s="6">
        <f>'[1]2011. 10월'!M$37</f>
        <v>7.7279999999999998</v>
      </c>
      <c r="O36" s="6">
        <f>'[1]2011. 10월'!N$37</f>
        <v>0.97199999999999998</v>
      </c>
      <c r="P36" s="7" t="str">
        <f>'[1]2011. 10월'!O$37</f>
        <v>&lt;30</v>
      </c>
    </row>
    <row r="37" spans="1:16" ht="18.75" customHeight="1">
      <c r="A37" s="22"/>
      <c r="B37" s="1" t="s">
        <v>96</v>
      </c>
      <c r="C37" s="4">
        <f>'[1]2011. 10월'!B$36</f>
        <v>1814</v>
      </c>
      <c r="D37" s="5">
        <f>'[1]2011. 10월'!C$36</f>
        <v>87</v>
      </c>
      <c r="E37" s="5">
        <f>'[1]2011. 10월'!D$36</f>
        <v>71.3</v>
      </c>
      <c r="F37" s="5">
        <f>'[1]2011. 10월'!E$36</f>
        <v>60</v>
      </c>
      <c r="G37" s="6">
        <f>'[1]2011. 10월'!F$36</f>
        <v>22.32</v>
      </c>
      <c r="H37" s="6">
        <f>'[1]2011. 10월'!G$36</f>
        <v>2.0640000000000001</v>
      </c>
      <c r="I37" s="4">
        <f>'[1]2011. 10월'!H$36</f>
        <v>23000</v>
      </c>
      <c r="J37" s="4">
        <f>'[1]2011. 10월'!I$36</f>
        <v>1443</v>
      </c>
      <c r="K37" s="5">
        <f>'[1]2011. 10월'!J$36</f>
        <v>0.1</v>
      </c>
      <c r="L37" s="5">
        <f>'[1]2011. 10월'!K$36</f>
        <v>0.2</v>
      </c>
      <c r="M37" s="5">
        <f>'[1]2011. 10월'!L$36</f>
        <v>0.1</v>
      </c>
      <c r="N37" s="6">
        <f>'[1]2011. 10월'!M$36</f>
        <v>3.3119999999999998</v>
      </c>
      <c r="O37" s="6">
        <f>'[1]2011. 10월'!N$36</f>
        <v>0.30399999999999999</v>
      </c>
      <c r="P37" s="7" t="str">
        <f>'[1]2011. 10월'!O$36</f>
        <v>&lt;30</v>
      </c>
    </row>
    <row r="38" spans="1:16" ht="18.75" customHeight="1">
      <c r="A38" s="22" t="s">
        <v>104</v>
      </c>
      <c r="B38" s="1" t="s">
        <v>95</v>
      </c>
      <c r="C38" s="4">
        <f>'[1]2011. 11월'!B$38</f>
        <v>2100.1999999999998</v>
      </c>
      <c r="D38" s="5">
        <f>'[1]2011. 11월'!C$38</f>
        <v>95.516666666666652</v>
      </c>
      <c r="E38" s="5">
        <f>'[1]2011. 11월'!D$38</f>
        <v>79.973333333333343</v>
      </c>
      <c r="F38" s="5">
        <f>'[1]2011. 11월'!E$38</f>
        <v>103.71666666666667</v>
      </c>
      <c r="G38" s="6">
        <f>'[1]2011. 11월'!F$38</f>
        <v>28.802533333333333</v>
      </c>
      <c r="H38" s="6">
        <f>'[1]2011. 11월'!G$38</f>
        <v>3.2699999999999987</v>
      </c>
      <c r="I38" s="4">
        <f>'[1]2011. 11월'!H$38</f>
        <v>25000</v>
      </c>
      <c r="J38" s="4">
        <f>'[1]2011. 11월'!I$38</f>
        <v>1997.8333333333333</v>
      </c>
      <c r="K38" s="5">
        <f>'[1]2011. 11월'!J$38</f>
        <v>0.59666666666666679</v>
      </c>
      <c r="L38" s="5">
        <f>'[1]2011. 11월'!K$38</f>
        <v>4.7333333333333325</v>
      </c>
      <c r="M38" s="5">
        <f>'[1]2011. 11월'!L$38</f>
        <v>0.19666666666666663</v>
      </c>
      <c r="N38" s="6">
        <f>'[1]2011. 11월'!M$38</f>
        <v>3.6330000000000005</v>
      </c>
      <c r="O38" s="6">
        <f>'[1]2011. 11월'!N$38</f>
        <v>0.74093333333333322</v>
      </c>
      <c r="P38" s="7" t="str">
        <f>'[1]2011. 11월'!O$38</f>
        <v>&lt;30</v>
      </c>
    </row>
    <row r="39" spans="1:16" ht="18.75" customHeight="1">
      <c r="A39" s="22"/>
      <c r="B39" s="1" t="s">
        <v>45</v>
      </c>
      <c r="C39" s="4">
        <f>'[1]2011. 11월'!B$37</f>
        <v>2546</v>
      </c>
      <c r="D39" s="5">
        <f>'[1]2011. 11월'!C$37</f>
        <v>133.19999999999999</v>
      </c>
      <c r="E39" s="5">
        <f>'[1]2011. 11월'!D$37</f>
        <v>111</v>
      </c>
      <c r="F39" s="5">
        <f>'[1]2011. 11월'!E$37</f>
        <v>265.7</v>
      </c>
      <c r="G39" s="6">
        <f>'[1]2011. 11월'!F$37</f>
        <v>40.896000000000001</v>
      </c>
      <c r="H39" s="6">
        <f>'[1]2011. 11월'!G$37</f>
        <v>4.992</v>
      </c>
      <c r="I39" s="4">
        <f>'[1]2011. 11월'!H$37</f>
        <v>26000</v>
      </c>
      <c r="J39" s="4">
        <f>'[1]2011. 11월'!I$37</f>
        <v>2554</v>
      </c>
      <c r="K39" s="5">
        <f>'[1]2011. 11월'!J$37</f>
        <v>2.8</v>
      </c>
      <c r="L39" s="5">
        <f>'[1]2011. 11월'!K$37</f>
        <v>6.5</v>
      </c>
      <c r="M39" s="5">
        <f>'[1]2011. 11월'!L$37</f>
        <v>0.6</v>
      </c>
      <c r="N39" s="6">
        <f>'[1]2011. 11월'!M$37</f>
        <v>5.2320000000000002</v>
      </c>
      <c r="O39" s="6">
        <f>'[1]2011. 11월'!N$37</f>
        <v>1.236</v>
      </c>
      <c r="P39" s="7" t="str">
        <f>'[1]2011. 11월'!O$37</f>
        <v>&lt;30</v>
      </c>
    </row>
    <row r="40" spans="1:16" ht="18.75" customHeight="1">
      <c r="A40" s="22"/>
      <c r="B40" s="1" t="s">
        <v>96</v>
      </c>
      <c r="C40" s="4">
        <f>'[1]2011. 11월'!B$36</f>
        <v>1657</v>
      </c>
      <c r="D40" s="5">
        <f>'[1]2011. 11월'!C$36</f>
        <v>60.6</v>
      </c>
      <c r="E40" s="5">
        <f>'[1]2011. 11월'!D$36</f>
        <v>60.6</v>
      </c>
      <c r="F40" s="5">
        <f>'[1]2011. 11월'!E$36</f>
        <v>64</v>
      </c>
      <c r="G40" s="6">
        <f>'[1]2011. 11월'!F$36</f>
        <v>21.167999999999999</v>
      </c>
      <c r="H40" s="6">
        <f>'[1]2011. 11월'!G$36</f>
        <v>2.1120000000000001</v>
      </c>
      <c r="I40" s="4">
        <f>'[1]2011. 11월'!H$36</f>
        <v>23000</v>
      </c>
      <c r="J40" s="4">
        <f>'[1]2011. 11월'!I$36</f>
        <v>1705</v>
      </c>
      <c r="K40" s="5">
        <f>'[1]2011. 11월'!J$36</f>
        <v>0.1</v>
      </c>
      <c r="L40" s="5">
        <f>'[1]2011. 11월'!K$36</f>
        <v>3.1</v>
      </c>
      <c r="M40" s="5">
        <f>'[1]2011. 11월'!L$36</f>
        <v>0.1</v>
      </c>
      <c r="N40" s="6">
        <f>'[1]2011. 11월'!M$36</f>
        <v>2.3159999999999998</v>
      </c>
      <c r="O40" s="6">
        <f>'[1]2011. 11월'!N$36</f>
        <v>0.18</v>
      </c>
      <c r="P40" s="7" t="str">
        <f>'[1]2011. 11월'!O$36</f>
        <v>&lt;30</v>
      </c>
    </row>
    <row r="41" spans="1:16" ht="18.75" customHeight="1">
      <c r="A41" s="22" t="s">
        <v>105</v>
      </c>
      <c r="B41" s="1" t="s">
        <v>95</v>
      </c>
      <c r="C41" s="4">
        <f>'[1]2011. 12월'!B$38</f>
        <v>2238.9032258064517</v>
      </c>
      <c r="D41" s="5">
        <f>'[1]2011. 12월'!C$38</f>
        <v>94.122580645161293</v>
      </c>
      <c r="E41" s="5">
        <f>'[1]2011. 12월'!D$38</f>
        <v>78.796774193548387</v>
      </c>
      <c r="F41" s="5">
        <f>'[1]2011. 12월'!E$38</f>
        <v>111.05483870967741</v>
      </c>
      <c r="G41" s="6">
        <f>'[1]2011. 12월'!F$38</f>
        <v>28.308161290322573</v>
      </c>
      <c r="H41" s="6">
        <f>'[1]2011. 12월'!G$38</f>
        <v>3.1894838709677424</v>
      </c>
      <c r="I41" s="4">
        <f>'[1]2011. 12월'!H$38</f>
        <v>25000</v>
      </c>
      <c r="J41" s="4">
        <f>'[1]2011. 12월'!I$38</f>
        <v>2130.483870967742</v>
      </c>
      <c r="K41" s="5">
        <f>'[1]2011. 12월'!J$38</f>
        <v>0.45483870967741941</v>
      </c>
      <c r="L41" s="5">
        <f>'[1]2011. 12월'!K$38</f>
        <v>4.306451612903226</v>
      </c>
      <c r="M41" s="5">
        <f>'[1]2011. 12월'!L$38</f>
        <v>2.0419354838709678</v>
      </c>
      <c r="N41" s="6">
        <f>'[1]2011. 12월'!M$38</f>
        <v>4.3530322580645153</v>
      </c>
      <c r="O41" s="6">
        <f>'[1]2011. 12월'!N$38</f>
        <v>0.75722580645161275</v>
      </c>
      <c r="P41" s="7" t="str">
        <f>'[1]2011. 12월'!O$38</f>
        <v>&lt;30</v>
      </c>
    </row>
    <row r="42" spans="1:16" ht="18.75" customHeight="1">
      <c r="A42" s="22"/>
      <c r="B42" s="1" t="s">
        <v>45</v>
      </c>
      <c r="C42" s="4">
        <f>'[1]2011. 12월'!B$37</f>
        <v>2489</v>
      </c>
      <c r="D42" s="5">
        <f>'[1]2011. 12월'!C$37</f>
        <v>113.4</v>
      </c>
      <c r="E42" s="5">
        <f>'[1]2011. 12월'!D$37</f>
        <v>100.4</v>
      </c>
      <c r="F42" s="5">
        <f>'[1]2011. 12월'!E$37</f>
        <v>317.5</v>
      </c>
      <c r="G42" s="6">
        <f>'[1]2011. 12월'!F$37</f>
        <v>39.792000000000002</v>
      </c>
      <c r="H42" s="6">
        <f>'[1]2011. 12월'!G$37</f>
        <v>6.5279999999999996</v>
      </c>
      <c r="I42" s="4">
        <f>'[1]2011. 12월'!H$37</f>
        <v>26000</v>
      </c>
      <c r="J42" s="4">
        <f>'[1]2011. 12월'!I$37</f>
        <v>2736</v>
      </c>
      <c r="K42" s="5">
        <f>'[1]2011. 12월'!J$37</f>
        <v>0.9</v>
      </c>
      <c r="L42" s="5">
        <f>'[1]2011. 12월'!K$37</f>
        <v>6.5</v>
      </c>
      <c r="M42" s="5">
        <f>'[1]2011. 12월'!L$37</f>
        <v>6.4</v>
      </c>
      <c r="N42" s="6">
        <f>'[1]2011. 12월'!M$37</f>
        <v>9.5399999999999991</v>
      </c>
      <c r="O42" s="6">
        <f>'[1]2011. 12월'!N$37</f>
        <v>1.056</v>
      </c>
      <c r="P42" s="7" t="str">
        <f>'[1]2011. 12월'!O$37</f>
        <v>&lt;30</v>
      </c>
    </row>
    <row r="43" spans="1:16" ht="18.75" customHeight="1" thickBot="1">
      <c r="A43" s="23"/>
      <c r="B43" s="8" t="s">
        <v>96</v>
      </c>
      <c r="C43" s="9">
        <f>'[1]2011. 12월'!B$36</f>
        <v>1667</v>
      </c>
      <c r="D43" s="10">
        <f>'[1]2011. 12월'!C$36</f>
        <v>64.400000000000006</v>
      </c>
      <c r="E43" s="10">
        <f>'[1]2011. 12월'!D$36</f>
        <v>51.4</v>
      </c>
      <c r="F43" s="10">
        <f>'[1]2011. 12월'!E$36</f>
        <v>61</v>
      </c>
      <c r="G43" s="11">
        <f>'[1]2011. 12월'!F$36</f>
        <v>18.047999999999998</v>
      </c>
      <c r="H43" s="11">
        <f>'[1]2011. 12월'!G$36</f>
        <v>1.2</v>
      </c>
      <c r="I43" s="9">
        <f>'[1]2011. 12월'!H$36</f>
        <v>21000</v>
      </c>
      <c r="J43" s="9">
        <f>'[1]2011. 12월'!I$36</f>
        <v>1570</v>
      </c>
      <c r="K43" s="10">
        <f>'[1]2011. 12월'!J$36</f>
        <v>0.3</v>
      </c>
      <c r="L43" s="10">
        <f>'[1]2011. 12월'!K$36</f>
        <v>2.9</v>
      </c>
      <c r="M43" s="10">
        <f>'[1]2011. 12월'!L$36</f>
        <v>0.1</v>
      </c>
      <c r="N43" s="11">
        <f>'[1]2011. 12월'!M$36</f>
        <v>2.34</v>
      </c>
      <c r="O43" s="11">
        <f>'[1]2011. 12월'!N$36</f>
        <v>0.48</v>
      </c>
      <c r="P43" s="12" t="str">
        <f>'[1]2011. 12월'!O$36</f>
        <v>&lt;30</v>
      </c>
    </row>
  </sheetData>
  <mergeCells count="21">
    <mergeCell ref="J3:J4"/>
    <mergeCell ref="A17:A19"/>
    <mergeCell ref="A20:A22"/>
    <mergeCell ref="A23:A25"/>
    <mergeCell ref="A26:A28"/>
    <mergeCell ref="A1:J1"/>
    <mergeCell ref="A2:D2"/>
    <mergeCell ref="A3:A4"/>
    <mergeCell ref="B3:B4"/>
    <mergeCell ref="C3:C4"/>
    <mergeCell ref="D3:I3"/>
    <mergeCell ref="K3:P3"/>
    <mergeCell ref="A5:A7"/>
    <mergeCell ref="A8:A10"/>
    <mergeCell ref="A11:A13"/>
    <mergeCell ref="A41:A43"/>
    <mergeCell ref="A29:A31"/>
    <mergeCell ref="A14:A16"/>
    <mergeCell ref="A32:A34"/>
    <mergeCell ref="A35:A37"/>
    <mergeCell ref="A38:A40"/>
  </mergeCells>
  <phoneticPr fontId="2" type="noConversion"/>
  <pageMargins left="0.32" right="0.25" top="0.74803149606299213" bottom="0.74803149606299213" header="0.31496062992125984" footer="0.31496062992125984"/>
  <pageSetup paperSize="9" scale="8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P43"/>
  <sheetViews>
    <sheetView view="pageBreakPreview" topLeftCell="A9" zoomScaleNormal="100" workbookViewId="0">
      <selection activeCell="R27" sqref="R27"/>
    </sheetView>
  </sheetViews>
  <sheetFormatPr defaultRowHeight="16.5"/>
  <cols>
    <col min="1" max="16" width="6.625" customWidth="1"/>
  </cols>
  <sheetData>
    <row r="1" spans="1:16" ht="42" customHeight="1">
      <c r="A1" s="24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  <c r="M1" s="13"/>
      <c r="N1" s="13"/>
      <c r="O1" s="13"/>
      <c r="P1" s="13"/>
    </row>
    <row r="2" spans="1:16" ht="18.75" customHeight="1" thickBot="1">
      <c r="A2" s="30" t="s">
        <v>82</v>
      </c>
      <c r="B2" s="31"/>
      <c r="C2" s="31"/>
      <c r="D2" s="3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8.75" customHeight="1">
      <c r="A3" s="26" t="s">
        <v>0</v>
      </c>
      <c r="B3" s="20" t="s">
        <v>1</v>
      </c>
      <c r="C3" s="28" t="s">
        <v>60</v>
      </c>
      <c r="D3" s="20" t="s">
        <v>3</v>
      </c>
      <c r="E3" s="20"/>
      <c r="F3" s="20"/>
      <c r="G3" s="20"/>
      <c r="H3" s="20"/>
      <c r="I3" s="20"/>
      <c r="J3" s="28" t="s">
        <v>4</v>
      </c>
      <c r="K3" s="20" t="s">
        <v>5</v>
      </c>
      <c r="L3" s="20"/>
      <c r="M3" s="20"/>
      <c r="N3" s="20"/>
      <c r="O3" s="20"/>
      <c r="P3" s="21"/>
    </row>
    <row r="4" spans="1:16" ht="33.75">
      <c r="A4" s="22"/>
      <c r="B4" s="27"/>
      <c r="C4" s="27"/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29"/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3" t="s">
        <v>11</v>
      </c>
    </row>
    <row r="5" spans="1:16" ht="18.75" customHeight="1">
      <c r="A5" s="22" t="s">
        <v>12</v>
      </c>
      <c r="B5" s="1" t="s">
        <v>13</v>
      </c>
      <c r="C5" s="4">
        <f>[20]총괄!B19</f>
        <v>26.666666666666668</v>
      </c>
      <c r="D5" s="5">
        <f>[20]총괄!C19</f>
        <v>74.458333333333329</v>
      </c>
      <c r="E5" s="5">
        <f>[20]총괄!D19</f>
        <v>60.900000000000006</v>
      </c>
      <c r="F5" s="5">
        <f>[20]총괄!E19</f>
        <v>64.325000000000003</v>
      </c>
      <c r="G5" s="6">
        <f>[20]총괄!F19</f>
        <v>22.636999999999997</v>
      </c>
      <c r="H5" s="6">
        <f>[20]총괄!G19</f>
        <v>3.6120000000000001</v>
      </c>
      <c r="I5" s="4">
        <f>[20]총괄!H19</f>
        <v>6000</v>
      </c>
      <c r="J5" s="4">
        <f>[20]총괄!I19</f>
        <v>26.666666666666668</v>
      </c>
      <c r="K5" s="5">
        <f>[20]총괄!J19</f>
        <v>3.9416666666666664</v>
      </c>
      <c r="L5" s="5">
        <f>[20]총괄!K19</f>
        <v>6.6499999999999995</v>
      </c>
      <c r="M5" s="5">
        <f>[20]총괄!L19</f>
        <v>3.8666666666666667</v>
      </c>
      <c r="N5" s="6">
        <f>[20]총괄!M19</f>
        <v>6.8260000000000005</v>
      </c>
      <c r="O5" s="6">
        <f>[20]총괄!N19</f>
        <v>0.73141666666666671</v>
      </c>
      <c r="P5" s="7" t="s">
        <v>61</v>
      </c>
    </row>
    <row r="6" spans="1:16" ht="18.75" customHeight="1">
      <c r="A6" s="22"/>
      <c r="B6" s="1" t="s">
        <v>14</v>
      </c>
      <c r="C6" s="4">
        <f>[20]총괄!B18</f>
        <v>38</v>
      </c>
      <c r="D6" s="5">
        <f>[20]총괄!C18</f>
        <v>100.6</v>
      </c>
      <c r="E6" s="5">
        <f>[20]총괄!D18</f>
        <v>83.6</v>
      </c>
      <c r="F6" s="5">
        <f>[20]총괄!E18</f>
        <v>101.3</v>
      </c>
      <c r="G6" s="6">
        <f>[20]총괄!F18</f>
        <v>31.2</v>
      </c>
      <c r="H6" s="6">
        <f>[20]총괄!G18</f>
        <v>7.1040000000000001</v>
      </c>
      <c r="I6" s="4">
        <f>[20]총괄!H18</f>
        <v>9000</v>
      </c>
      <c r="J6" s="4">
        <f>[20]총괄!I18</f>
        <v>38</v>
      </c>
      <c r="K6" s="5">
        <f>[20]총괄!J18</f>
        <v>8.8000000000000007</v>
      </c>
      <c r="L6" s="5">
        <f>[20]총괄!K18</f>
        <v>12.6</v>
      </c>
      <c r="M6" s="5">
        <f>[20]총괄!L18</f>
        <v>8.8000000000000007</v>
      </c>
      <c r="N6" s="6">
        <f>[20]총괄!M18</f>
        <v>9.8640000000000008</v>
      </c>
      <c r="O6" s="6">
        <f>[20]총괄!N18</f>
        <v>1.1160000000000001</v>
      </c>
      <c r="P6" s="7" t="s">
        <v>61</v>
      </c>
    </row>
    <row r="7" spans="1:16" ht="18.75" customHeight="1">
      <c r="A7" s="22"/>
      <c r="B7" s="1" t="s">
        <v>15</v>
      </c>
      <c r="C7" s="4">
        <f>[20]총괄!B17</f>
        <v>19</v>
      </c>
      <c r="D7" s="5">
        <f>[20]총괄!C17</f>
        <v>35.799999999999997</v>
      </c>
      <c r="E7" s="5">
        <f>[20]총괄!D17</f>
        <v>25.7</v>
      </c>
      <c r="F7" s="5">
        <f>[20]총괄!E17</f>
        <v>18</v>
      </c>
      <c r="G7" s="6">
        <f>[20]총괄!F17</f>
        <v>13.151999999999999</v>
      </c>
      <c r="H7" s="6">
        <f>[20]총괄!G17</f>
        <v>2.5680000000000001</v>
      </c>
      <c r="I7" s="4">
        <f>[20]총괄!H17</f>
        <v>2000</v>
      </c>
      <c r="J7" s="4">
        <f>[20]총괄!I17</f>
        <v>19</v>
      </c>
      <c r="K7" s="5">
        <f>[20]총괄!J17</f>
        <v>2.9</v>
      </c>
      <c r="L7" s="5">
        <f>[20]총괄!K17</f>
        <v>5</v>
      </c>
      <c r="M7" s="5">
        <f>[20]총괄!L17</f>
        <v>1.4</v>
      </c>
      <c r="N7" s="6">
        <f>[20]총괄!M17</f>
        <v>3.0720000000000001</v>
      </c>
      <c r="O7" s="6">
        <f>[20]총괄!N17</f>
        <v>0.36</v>
      </c>
      <c r="P7" s="7" t="s">
        <v>61</v>
      </c>
    </row>
    <row r="8" spans="1:16" ht="18.75" customHeight="1">
      <c r="A8" s="22" t="s">
        <v>16</v>
      </c>
      <c r="B8" s="1" t="s">
        <v>13</v>
      </c>
      <c r="C8" s="4">
        <f>'[20]2011. 1월'!B38</f>
        <v>33</v>
      </c>
      <c r="D8" s="5">
        <f>'[20]2011. 1월'!C38</f>
        <v>35.799999999999997</v>
      </c>
      <c r="E8" s="5">
        <f>'[20]2011. 1월'!D38</f>
        <v>25.7</v>
      </c>
      <c r="F8" s="5">
        <f>'[20]2011. 1월'!E38</f>
        <v>18</v>
      </c>
      <c r="G8" s="6">
        <f>'[20]2011. 1월'!F38</f>
        <v>17.64</v>
      </c>
      <c r="H8" s="6">
        <f>'[20]2011. 1월'!G38</f>
        <v>2.9039999999999999</v>
      </c>
      <c r="I8" s="4">
        <f>'[20]2011. 1월'!H38</f>
        <v>3000</v>
      </c>
      <c r="J8" s="4">
        <f>'[20]2011. 1월'!I38</f>
        <v>33</v>
      </c>
      <c r="K8" s="5">
        <f>'[20]2011. 1월'!J38</f>
        <v>5.3</v>
      </c>
      <c r="L8" s="5">
        <f>'[20]2011. 1월'!K38</f>
        <v>10</v>
      </c>
      <c r="M8" s="5">
        <f>'[20]2011. 1월'!L38</f>
        <v>4.5999999999999996</v>
      </c>
      <c r="N8" s="6">
        <f>'[20]2011. 1월'!M38</f>
        <v>8.6880000000000006</v>
      </c>
      <c r="O8" s="6">
        <f>'[20]2011. 1월'!N38</f>
        <v>0.876</v>
      </c>
      <c r="P8" s="7" t="s">
        <v>61</v>
      </c>
    </row>
    <row r="9" spans="1:16" ht="18.75" customHeight="1">
      <c r="A9" s="22"/>
      <c r="B9" s="1" t="s">
        <v>14</v>
      </c>
      <c r="C9" s="4">
        <f>'[20]2011. 1월'!B37</f>
        <v>33</v>
      </c>
      <c r="D9" s="5">
        <f>'[20]2011. 1월'!C37</f>
        <v>35.799999999999997</v>
      </c>
      <c r="E9" s="5">
        <f>'[20]2011. 1월'!D37</f>
        <v>25.7</v>
      </c>
      <c r="F9" s="5">
        <f>'[20]2011. 1월'!E37</f>
        <v>18</v>
      </c>
      <c r="G9" s="6">
        <f>'[20]2011. 1월'!F37</f>
        <v>17.64</v>
      </c>
      <c r="H9" s="6">
        <f>'[20]2011. 1월'!G37</f>
        <v>2.9039999999999999</v>
      </c>
      <c r="I9" s="4">
        <f>'[20]2011. 1월'!H37</f>
        <v>3000</v>
      </c>
      <c r="J9" s="4">
        <f>'[20]2011. 1월'!I37</f>
        <v>33</v>
      </c>
      <c r="K9" s="5">
        <f>'[20]2011. 1월'!J37</f>
        <v>5.3</v>
      </c>
      <c r="L9" s="5">
        <f>'[20]2011. 1월'!K37</f>
        <v>10</v>
      </c>
      <c r="M9" s="5">
        <f>'[20]2011. 1월'!L37</f>
        <v>4.5999999999999996</v>
      </c>
      <c r="N9" s="6">
        <f>'[20]2011. 1월'!M37</f>
        <v>8.6880000000000006</v>
      </c>
      <c r="O9" s="6">
        <f>'[20]2011. 1월'!N37</f>
        <v>0.876</v>
      </c>
      <c r="P9" s="7" t="s">
        <v>61</v>
      </c>
    </row>
    <row r="10" spans="1:16" ht="18.75" customHeight="1">
      <c r="A10" s="22"/>
      <c r="B10" s="1" t="s">
        <v>15</v>
      </c>
      <c r="C10" s="4">
        <f>'[20]2011. 1월'!B36</f>
        <v>33</v>
      </c>
      <c r="D10" s="5">
        <f>'[20]2011. 1월'!C36</f>
        <v>35.799999999999997</v>
      </c>
      <c r="E10" s="5">
        <f>'[20]2011. 1월'!D36</f>
        <v>25.7</v>
      </c>
      <c r="F10" s="5">
        <f>'[20]2011. 1월'!E36</f>
        <v>18</v>
      </c>
      <c r="G10" s="6">
        <f>'[20]2011. 1월'!F36</f>
        <v>17.64</v>
      </c>
      <c r="H10" s="6">
        <f>'[20]2011. 1월'!G36</f>
        <v>2.9039999999999999</v>
      </c>
      <c r="I10" s="4">
        <f>'[20]2011. 1월'!H36</f>
        <v>3000</v>
      </c>
      <c r="J10" s="4">
        <f>'[20]2011. 1월'!I36</f>
        <v>33</v>
      </c>
      <c r="K10" s="5">
        <f>'[20]2011. 1월'!J36</f>
        <v>5.3</v>
      </c>
      <c r="L10" s="5">
        <f>'[20]2011. 1월'!K36</f>
        <v>10</v>
      </c>
      <c r="M10" s="5">
        <f>'[20]2011. 1월'!L36</f>
        <v>4.5999999999999996</v>
      </c>
      <c r="N10" s="6">
        <f>'[20]2011. 1월'!M36</f>
        <v>8.6880000000000006</v>
      </c>
      <c r="O10" s="6">
        <f>'[20]2011. 1월'!N36</f>
        <v>0.876</v>
      </c>
      <c r="P10" s="7" t="s">
        <v>61</v>
      </c>
    </row>
    <row r="11" spans="1:16" ht="18.75" customHeight="1">
      <c r="A11" s="22" t="s">
        <v>17</v>
      </c>
      <c r="B11" s="1" t="s">
        <v>13</v>
      </c>
      <c r="C11" s="4">
        <f>'[20]2011. 2월'!B38</f>
        <v>38</v>
      </c>
      <c r="D11" s="5">
        <f>'[20]2011. 2월'!C38</f>
        <v>38</v>
      </c>
      <c r="E11" s="5">
        <f>'[20]2011. 2월'!D38</f>
        <v>32.1</v>
      </c>
      <c r="F11" s="5">
        <f>'[20]2011. 2월'!E38</f>
        <v>30</v>
      </c>
      <c r="G11" s="6">
        <f>'[20]2011. 2월'!F38</f>
        <v>13.151999999999999</v>
      </c>
      <c r="H11" s="6">
        <f>'[20]2011. 2월'!G38</f>
        <v>3.4319999999999999</v>
      </c>
      <c r="I11" s="4">
        <f>'[20]2011. 2월'!H38</f>
        <v>3000</v>
      </c>
      <c r="J11" s="4">
        <f>'[20]2011. 2월'!I38</f>
        <v>38</v>
      </c>
      <c r="K11" s="5">
        <f>'[20]2011. 2월'!J38</f>
        <v>8.8000000000000007</v>
      </c>
      <c r="L11" s="5">
        <f>'[20]2011. 2월'!K38</f>
        <v>12.6</v>
      </c>
      <c r="M11" s="5">
        <f>'[20]2011. 2월'!L38</f>
        <v>8</v>
      </c>
      <c r="N11" s="6">
        <f>'[20]2011. 2월'!M38</f>
        <v>9.8640000000000008</v>
      </c>
      <c r="O11" s="6">
        <f>'[20]2011. 2월'!N38</f>
        <v>1.0920000000000001</v>
      </c>
      <c r="P11" s="7" t="s">
        <v>61</v>
      </c>
    </row>
    <row r="12" spans="1:16" ht="18.75" customHeight="1">
      <c r="A12" s="22"/>
      <c r="B12" s="1" t="s">
        <v>14</v>
      </c>
      <c r="C12" s="4">
        <f>'[20]2011. 2월'!B37</f>
        <v>38</v>
      </c>
      <c r="D12" s="5">
        <f>'[20]2011. 2월'!C37</f>
        <v>38</v>
      </c>
      <c r="E12" s="5">
        <f>'[20]2011. 2월'!D37</f>
        <v>32.1</v>
      </c>
      <c r="F12" s="5">
        <f>'[20]2011. 2월'!E37</f>
        <v>30</v>
      </c>
      <c r="G12" s="6">
        <f>'[20]2011. 2월'!F37</f>
        <v>13.151999999999999</v>
      </c>
      <c r="H12" s="6">
        <f>'[20]2011. 2월'!G37</f>
        <v>3.4319999999999999</v>
      </c>
      <c r="I12" s="4">
        <f>'[20]2011. 2월'!H37</f>
        <v>2500</v>
      </c>
      <c r="J12" s="4">
        <f>'[20]2011. 2월'!I37</f>
        <v>38</v>
      </c>
      <c r="K12" s="5">
        <f>'[20]2011. 2월'!J37</f>
        <v>8.8000000000000007</v>
      </c>
      <c r="L12" s="5">
        <f>'[20]2011. 2월'!K37</f>
        <v>12.6</v>
      </c>
      <c r="M12" s="5">
        <f>'[20]2011. 2월'!L37</f>
        <v>8</v>
      </c>
      <c r="N12" s="6">
        <f>'[20]2011. 2월'!M37</f>
        <v>9.8640000000000008</v>
      </c>
      <c r="O12" s="6">
        <f>'[20]2011. 2월'!N37</f>
        <v>1.0920000000000001</v>
      </c>
      <c r="P12" s="7" t="s">
        <v>61</v>
      </c>
    </row>
    <row r="13" spans="1:16" ht="18.75" customHeight="1">
      <c r="A13" s="22"/>
      <c r="B13" s="1" t="s">
        <v>15</v>
      </c>
      <c r="C13" s="4">
        <f>'[20]2011. 2월'!B36</f>
        <v>38</v>
      </c>
      <c r="D13" s="5">
        <f>'[20]2011. 2월'!C36</f>
        <v>38</v>
      </c>
      <c r="E13" s="5">
        <f>'[20]2011. 2월'!D36</f>
        <v>32.1</v>
      </c>
      <c r="F13" s="5">
        <f>'[20]2011. 2월'!E36</f>
        <v>30</v>
      </c>
      <c r="G13" s="6">
        <f>'[20]2011. 2월'!F36</f>
        <v>13.151999999999999</v>
      </c>
      <c r="H13" s="6">
        <f>'[20]2011. 2월'!G36</f>
        <v>3.4319999999999999</v>
      </c>
      <c r="I13" s="4">
        <f>'[20]2011. 2월'!H36</f>
        <v>2500</v>
      </c>
      <c r="J13" s="4">
        <f>'[20]2011. 2월'!I36</f>
        <v>38</v>
      </c>
      <c r="K13" s="5">
        <f>'[20]2011. 2월'!J36</f>
        <v>8.8000000000000007</v>
      </c>
      <c r="L13" s="5">
        <f>'[20]2011. 2월'!K36</f>
        <v>12.6</v>
      </c>
      <c r="M13" s="5">
        <f>'[20]2011. 2월'!L36</f>
        <v>8</v>
      </c>
      <c r="N13" s="6">
        <f>'[20]2011. 2월'!M36</f>
        <v>9.8640000000000008</v>
      </c>
      <c r="O13" s="6">
        <f>'[20]2011. 2월'!N36</f>
        <v>1.0920000000000001</v>
      </c>
      <c r="P13" s="7" t="s">
        <v>61</v>
      </c>
    </row>
    <row r="14" spans="1:16" ht="18.75" customHeight="1">
      <c r="A14" s="22" t="s">
        <v>18</v>
      </c>
      <c r="B14" s="1" t="s">
        <v>13</v>
      </c>
      <c r="C14" s="4">
        <f>'[20]2011. 3월'!B38</f>
        <v>38</v>
      </c>
      <c r="D14" s="5">
        <f>'[20]2011. 3월'!C38</f>
        <v>49.8</v>
      </c>
      <c r="E14" s="5">
        <f>'[20]2011. 3월'!D38</f>
        <v>41.5</v>
      </c>
      <c r="F14" s="5">
        <f>'[20]2011. 3월'!E38</f>
        <v>44</v>
      </c>
      <c r="G14" s="6">
        <f>'[20]2011. 3월'!F38</f>
        <v>14.34</v>
      </c>
      <c r="H14" s="6">
        <f>'[20]2011. 3월'!G38</f>
        <v>3.8639999999999999</v>
      </c>
      <c r="I14" s="4">
        <f>'[20]2011. 3월'!H38</f>
        <v>3000</v>
      </c>
      <c r="J14" s="4">
        <f>'[20]2011. 3월'!I38</f>
        <v>38</v>
      </c>
      <c r="K14" s="5">
        <f>'[20]2011. 3월'!J38</f>
        <v>5.8</v>
      </c>
      <c r="L14" s="5">
        <f>'[20]2011. 3월'!K38</f>
        <v>9.6999999999999993</v>
      </c>
      <c r="M14" s="5">
        <f>'[20]2011. 3월'!L38</f>
        <v>8.8000000000000007</v>
      </c>
      <c r="N14" s="6">
        <f>'[20]2011. 3월'!M38</f>
        <v>9.4320000000000004</v>
      </c>
      <c r="O14" s="6">
        <f>'[20]2011. 3월'!N38</f>
        <v>1.1160000000000001</v>
      </c>
      <c r="P14" s="7" t="s">
        <v>61</v>
      </c>
    </row>
    <row r="15" spans="1:16" ht="18.75" customHeight="1">
      <c r="A15" s="22"/>
      <c r="B15" s="1" t="s">
        <v>14</v>
      </c>
      <c r="C15" s="4">
        <f>'[20]2011. 3월'!B37</f>
        <v>38</v>
      </c>
      <c r="D15" s="5">
        <f>'[20]2011. 3월'!C37</f>
        <v>49.8</v>
      </c>
      <c r="E15" s="5">
        <f>'[20]2011. 3월'!D37</f>
        <v>41.5</v>
      </c>
      <c r="F15" s="5">
        <f>'[20]2011. 3월'!E37</f>
        <v>44</v>
      </c>
      <c r="G15" s="6">
        <f>'[20]2011. 3월'!F37</f>
        <v>14.34</v>
      </c>
      <c r="H15" s="6">
        <f>'[20]2011. 3월'!G37</f>
        <v>3.8639999999999999</v>
      </c>
      <c r="I15" s="4">
        <f>'[20]2011. 3월'!H37</f>
        <v>2800</v>
      </c>
      <c r="J15" s="4">
        <f>'[20]2011. 3월'!I37</f>
        <v>38</v>
      </c>
      <c r="K15" s="5">
        <f>'[20]2011. 3월'!J37</f>
        <v>5.8</v>
      </c>
      <c r="L15" s="5">
        <f>'[20]2011. 3월'!K37</f>
        <v>9.6999999999999993</v>
      </c>
      <c r="M15" s="5">
        <f>'[20]2011. 3월'!L37</f>
        <v>8.8000000000000007</v>
      </c>
      <c r="N15" s="6">
        <f>'[20]2011. 3월'!M37</f>
        <v>9.4320000000000004</v>
      </c>
      <c r="O15" s="6">
        <f>'[20]2011. 3월'!N37</f>
        <v>1.1160000000000001</v>
      </c>
      <c r="P15" s="7" t="s">
        <v>61</v>
      </c>
    </row>
    <row r="16" spans="1:16" ht="18.75" customHeight="1">
      <c r="A16" s="22"/>
      <c r="B16" s="1" t="s">
        <v>15</v>
      </c>
      <c r="C16" s="4">
        <f>'[20]2011. 3월'!B36</f>
        <v>38</v>
      </c>
      <c r="D16" s="5">
        <f>'[20]2011. 3월'!C36</f>
        <v>49.8</v>
      </c>
      <c r="E16" s="5">
        <f>'[20]2011. 3월'!D36</f>
        <v>41.5</v>
      </c>
      <c r="F16" s="5">
        <f>'[20]2011. 3월'!E36</f>
        <v>44</v>
      </c>
      <c r="G16" s="6">
        <f>'[20]2011. 3월'!F36</f>
        <v>14.34</v>
      </c>
      <c r="H16" s="6">
        <f>'[20]2011. 3월'!G36</f>
        <v>3.8639999999999999</v>
      </c>
      <c r="I16" s="4">
        <f>'[20]2011. 3월'!H36</f>
        <v>2800</v>
      </c>
      <c r="J16" s="4">
        <f>'[20]2011. 3월'!I36</f>
        <v>38</v>
      </c>
      <c r="K16" s="5">
        <f>'[20]2011. 3월'!J36</f>
        <v>5.8</v>
      </c>
      <c r="L16" s="5">
        <f>'[20]2011. 3월'!K36</f>
        <v>9.6999999999999993</v>
      </c>
      <c r="M16" s="5">
        <f>'[20]2011. 3월'!L36</f>
        <v>8.8000000000000007</v>
      </c>
      <c r="N16" s="6">
        <f>'[20]2011. 3월'!M36</f>
        <v>9.4320000000000004</v>
      </c>
      <c r="O16" s="6">
        <f>'[20]2011. 3월'!N36</f>
        <v>1.1160000000000001</v>
      </c>
      <c r="P16" s="7" t="s">
        <v>61</v>
      </c>
    </row>
    <row r="17" spans="1:16" ht="18.75" customHeight="1">
      <c r="A17" s="22" t="s">
        <v>19</v>
      </c>
      <c r="B17" s="1" t="s">
        <v>13</v>
      </c>
      <c r="C17" s="4">
        <f>'[20]2011. 4월'!B38</f>
        <v>25</v>
      </c>
      <c r="D17" s="5">
        <f>'[20]2011. 4월'!C38</f>
        <v>49.8</v>
      </c>
      <c r="E17" s="5">
        <f>'[20]2011. 4월'!D38</f>
        <v>40.299999999999997</v>
      </c>
      <c r="F17" s="5">
        <f>'[20]2011. 4월'!E38</f>
        <v>50</v>
      </c>
      <c r="G17" s="6">
        <f>'[20]2011. 4월'!F38</f>
        <v>16.751999999999999</v>
      </c>
      <c r="H17" s="6">
        <f>'[20]2011. 4월'!G38</f>
        <v>3.4319999999999999</v>
      </c>
      <c r="I17" s="4">
        <f>'[20]2011. 4월'!H38</f>
        <v>2000</v>
      </c>
      <c r="J17" s="4">
        <f>'[20]2011. 4월'!I38</f>
        <v>25</v>
      </c>
      <c r="K17" s="5">
        <f>'[20]2011. 4월'!J38</f>
        <v>3.4</v>
      </c>
      <c r="L17" s="5">
        <f>'[20]2011. 4월'!K38</f>
        <v>5.6</v>
      </c>
      <c r="M17" s="5">
        <f>'[20]2011. 4월'!L38</f>
        <v>6.4</v>
      </c>
      <c r="N17" s="6">
        <f>'[20]2011. 4월'!M38</f>
        <v>7.3440000000000003</v>
      </c>
      <c r="O17" s="6">
        <f>'[20]2011. 4월'!N38</f>
        <v>0.64800000000000002</v>
      </c>
      <c r="P17" s="7" t="s">
        <v>61</v>
      </c>
    </row>
    <row r="18" spans="1:16" ht="18.75" customHeight="1">
      <c r="A18" s="22"/>
      <c r="B18" s="1" t="s">
        <v>14</v>
      </c>
      <c r="C18" s="4">
        <f>'[20]2011. 4월'!B37</f>
        <v>25</v>
      </c>
      <c r="D18" s="5">
        <f>'[20]2011. 4월'!C37</f>
        <v>49.8</v>
      </c>
      <c r="E18" s="5">
        <f>'[20]2011. 4월'!D37</f>
        <v>40.299999999999997</v>
      </c>
      <c r="F18" s="5">
        <f>'[20]2011. 4월'!E37</f>
        <v>50</v>
      </c>
      <c r="G18" s="6">
        <f>'[20]2011. 4월'!F37</f>
        <v>16.751999999999999</v>
      </c>
      <c r="H18" s="6">
        <f>'[20]2011. 4월'!G37</f>
        <v>3.4319999999999999</v>
      </c>
      <c r="I18" s="4">
        <f>'[20]2011. 4월'!H37</f>
        <v>2300</v>
      </c>
      <c r="J18" s="4">
        <f>'[20]2011. 4월'!I37</f>
        <v>25</v>
      </c>
      <c r="K18" s="5">
        <f>'[20]2011. 4월'!J37</f>
        <v>3.4</v>
      </c>
      <c r="L18" s="5">
        <f>'[20]2011. 4월'!K37</f>
        <v>5.6</v>
      </c>
      <c r="M18" s="5">
        <f>'[20]2011. 4월'!L37</f>
        <v>6.4</v>
      </c>
      <c r="N18" s="6">
        <f>'[20]2011. 4월'!M37</f>
        <v>7.3440000000000003</v>
      </c>
      <c r="O18" s="6">
        <f>'[20]2011. 4월'!N37</f>
        <v>0.64800000000000002</v>
      </c>
      <c r="P18" s="7" t="s">
        <v>61</v>
      </c>
    </row>
    <row r="19" spans="1:16" ht="18.75" customHeight="1">
      <c r="A19" s="22"/>
      <c r="B19" s="1" t="s">
        <v>15</v>
      </c>
      <c r="C19" s="4">
        <f>'[20]2011. 4월'!B36</f>
        <v>25</v>
      </c>
      <c r="D19" s="5">
        <f>'[20]2011. 4월'!C36</f>
        <v>49.8</v>
      </c>
      <c r="E19" s="5">
        <f>'[20]2011. 4월'!D36</f>
        <v>40.299999999999997</v>
      </c>
      <c r="F19" s="5">
        <f>'[20]2011. 4월'!E36</f>
        <v>50</v>
      </c>
      <c r="G19" s="6">
        <f>'[20]2011. 4월'!F36</f>
        <v>16.751999999999999</v>
      </c>
      <c r="H19" s="6">
        <f>'[20]2011. 4월'!G36</f>
        <v>3.4319999999999999</v>
      </c>
      <c r="I19" s="4">
        <f>'[20]2011. 4월'!H36</f>
        <v>2300</v>
      </c>
      <c r="J19" s="4">
        <f>'[20]2011. 4월'!I36</f>
        <v>25</v>
      </c>
      <c r="K19" s="5">
        <f>'[20]2011. 4월'!J36</f>
        <v>3.4</v>
      </c>
      <c r="L19" s="5">
        <f>'[20]2011. 4월'!K36</f>
        <v>5.6</v>
      </c>
      <c r="M19" s="5">
        <f>'[20]2011. 4월'!L36</f>
        <v>6.4</v>
      </c>
      <c r="N19" s="6">
        <f>'[20]2011. 4월'!M36</f>
        <v>7.3440000000000003</v>
      </c>
      <c r="O19" s="6">
        <f>'[20]2011. 4월'!N36</f>
        <v>0.64800000000000002</v>
      </c>
      <c r="P19" s="7" t="s">
        <v>61</v>
      </c>
    </row>
    <row r="20" spans="1:16" ht="18.75" customHeight="1">
      <c r="A20" s="22" t="s">
        <v>20</v>
      </c>
      <c r="B20" s="1" t="s">
        <v>13</v>
      </c>
      <c r="C20" s="4">
        <f>'[20]2011. 5월'!B38</f>
        <v>22</v>
      </c>
      <c r="D20" s="5">
        <f>'[20]2011. 5월'!C38</f>
        <v>77.400000000000006</v>
      </c>
      <c r="E20" s="5">
        <f>'[20]2011. 5월'!D38</f>
        <v>64.5</v>
      </c>
      <c r="F20" s="5">
        <f>'[20]2011. 5월'!E38</f>
        <v>69</v>
      </c>
      <c r="G20" s="6">
        <f>'[20]2011. 5월'!F38</f>
        <v>22.38</v>
      </c>
      <c r="H20" s="6">
        <f>'[20]2011. 5월'!G38</f>
        <v>3.6960000000000002</v>
      </c>
      <c r="I20" s="4">
        <f>'[20]2011. 5월'!H38</f>
        <v>6000</v>
      </c>
      <c r="J20" s="4">
        <f>'[20]2011. 5월'!I38</f>
        <v>22</v>
      </c>
      <c r="K20" s="5">
        <f>'[20]2011. 5월'!J38</f>
        <v>2.9</v>
      </c>
      <c r="L20" s="5">
        <f>'[20]2011. 5월'!K38</f>
        <v>5.0999999999999996</v>
      </c>
      <c r="M20" s="5">
        <f>'[20]2011. 5월'!L38</f>
        <v>4.5999999999999996</v>
      </c>
      <c r="N20" s="6">
        <f>'[20]2011. 5월'!M38</f>
        <v>6.5279999999999996</v>
      </c>
      <c r="O20" s="6">
        <f>'[20]2011. 5월'!N38</f>
        <v>0.36</v>
      </c>
      <c r="P20" s="7" t="s">
        <v>61</v>
      </c>
    </row>
    <row r="21" spans="1:16" ht="18.75" customHeight="1">
      <c r="A21" s="22"/>
      <c r="B21" s="1" t="s">
        <v>14</v>
      </c>
      <c r="C21" s="4">
        <f>'[20]2011. 5월'!B37</f>
        <v>22</v>
      </c>
      <c r="D21" s="5">
        <f>'[20]2011. 5월'!C37</f>
        <v>77.400000000000006</v>
      </c>
      <c r="E21" s="5">
        <f>'[20]2011. 5월'!D37</f>
        <v>64.5</v>
      </c>
      <c r="F21" s="5">
        <f>'[20]2011. 5월'!E37</f>
        <v>69</v>
      </c>
      <c r="G21" s="6">
        <f>'[20]2011. 5월'!F37</f>
        <v>22.38</v>
      </c>
      <c r="H21" s="6">
        <f>'[20]2011. 5월'!G37</f>
        <v>3.6960000000000002</v>
      </c>
      <c r="I21" s="4">
        <f>'[20]2011. 5월'!H37</f>
        <v>5500</v>
      </c>
      <c r="J21" s="4">
        <f>'[20]2011. 5월'!I37</f>
        <v>22</v>
      </c>
      <c r="K21" s="5">
        <f>'[20]2011. 5월'!J37</f>
        <v>2.9</v>
      </c>
      <c r="L21" s="5">
        <f>'[20]2011. 5월'!K37</f>
        <v>5.0999999999999996</v>
      </c>
      <c r="M21" s="5">
        <f>'[20]2011. 5월'!L37</f>
        <v>4.5999999999999996</v>
      </c>
      <c r="N21" s="6">
        <f>'[20]2011. 5월'!M37</f>
        <v>6.5279999999999996</v>
      </c>
      <c r="O21" s="6">
        <f>'[20]2011. 5월'!N37</f>
        <v>0.36</v>
      </c>
      <c r="P21" s="7" t="s">
        <v>61</v>
      </c>
    </row>
    <row r="22" spans="1:16" ht="18.75" customHeight="1">
      <c r="A22" s="22"/>
      <c r="B22" s="1" t="s">
        <v>15</v>
      </c>
      <c r="C22" s="4">
        <f>'[20]2011. 5월'!B36</f>
        <v>22</v>
      </c>
      <c r="D22" s="5">
        <f>'[20]2011. 5월'!C36</f>
        <v>77.400000000000006</v>
      </c>
      <c r="E22" s="5">
        <f>'[20]2011. 5월'!D36</f>
        <v>64.5</v>
      </c>
      <c r="F22" s="5">
        <f>'[20]2011. 5월'!E36</f>
        <v>69</v>
      </c>
      <c r="G22" s="6">
        <f>'[20]2011. 5월'!F36</f>
        <v>22.38</v>
      </c>
      <c r="H22" s="6">
        <f>'[20]2011. 5월'!G36</f>
        <v>3.6960000000000002</v>
      </c>
      <c r="I22" s="4">
        <f>'[20]2011. 5월'!H36</f>
        <v>5500</v>
      </c>
      <c r="J22" s="4">
        <f>'[20]2011. 5월'!I36</f>
        <v>22</v>
      </c>
      <c r="K22" s="5">
        <f>'[20]2011. 5월'!J36</f>
        <v>2.9</v>
      </c>
      <c r="L22" s="5">
        <f>'[20]2011. 5월'!K36</f>
        <v>5.0999999999999996</v>
      </c>
      <c r="M22" s="5">
        <f>'[20]2011. 5월'!L36</f>
        <v>4.5999999999999996</v>
      </c>
      <c r="N22" s="6">
        <f>'[20]2011. 5월'!M36</f>
        <v>6.5279999999999996</v>
      </c>
      <c r="O22" s="6">
        <f>'[20]2011. 5월'!N36</f>
        <v>0.36</v>
      </c>
      <c r="P22" s="7" t="s">
        <v>61</v>
      </c>
    </row>
    <row r="23" spans="1:16" ht="18.75" customHeight="1">
      <c r="A23" s="22" t="s">
        <v>21</v>
      </c>
      <c r="B23" s="1" t="s">
        <v>13</v>
      </c>
      <c r="C23" s="4">
        <f>'[20]2011. 6월'!B38</f>
        <v>19</v>
      </c>
      <c r="D23" s="5">
        <f>'[20]2011. 6월'!C38</f>
        <v>89.6</v>
      </c>
      <c r="E23" s="5">
        <f>'[20]2011. 6월'!D38</f>
        <v>73.5</v>
      </c>
      <c r="F23" s="5">
        <f>'[20]2011. 6월'!E38</f>
        <v>79</v>
      </c>
      <c r="G23" s="6">
        <f>'[20]2011. 6월'!F38</f>
        <v>27.2</v>
      </c>
      <c r="H23" s="6">
        <f>'[20]2011. 6월'!G38</f>
        <v>3.6960000000000002</v>
      </c>
      <c r="I23" s="4">
        <f>'[20]2011. 6월'!H38</f>
        <v>9000</v>
      </c>
      <c r="J23" s="4">
        <f>'[20]2011. 6월'!I38</f>
        <v>19</v>
      </c>
      <c r="K23" s="5">
        <f>'[20]2011. 6월'!J38</f>
        <v>3</v>
      </c>
      <c r="L23" s="5">
        <f>'[20]2011. 6월'!K38</f>
        <v>5.4</v>
      </c>
      <c r="M23" s="5">
        <f>'[20]2011. 6월'!L38</f>
        <v>3.2</v>
      </c>
      <c r="N23" s="6">
        <f>'[20]2011. 6월'!M38</f>
        <v>6.5519999999999996</v>
      </c>
      <c r="O23" s="6">
        <f>'[20]2011. 6월'!N38</f>
        <v>0.437</v>
      </c>
      <c r="P23" s="7" t="s">
        <v>61</v>
      </c>
    </row>
    <row r="24" spans="1:16" ht="18.75" customHeight="1">
      <c r="A24" s="22"/>
      <c r="B24" s="1" t="s">
        <v>14</v>
      </c>
      <c r="C24" s="4">
        <f>'[20]2011. 6월'!B37</f>
        <v>19</v>
      </c>
      <c r="D24" s="5">
        <f>'[20]2011. 6월'!C37</f>
        <v>89.6</v>
      </c>
      <c r="E24" s="5">
        <f>'[20]2011. 6월'!D37</f>
        <v>73.5</v>
      </c>
      <c r="F24" s="5">
        <f>'[20]2011. 6월'!E37</f>
        <v>79</v>
      </c>
      <c r="G24" s="6">
        <f>'[20]2011. 6월'!F37</f>
        <v>27.2</v>
      </c>
      <c r="H24" s="6">
        <f>'[20]2011. 6월'!G37</f>
        <v>3.6960000000000002</v>
      </c>
      <c r="I24" s="4">
        <f>'[20]2011. 6월'!H37</f>
        <v>9000</v>
      </c>
      <c r="J24" s="4">
        <f>'[20]2011. 6월'!I37</f>
        <v>19</v>
      </c>
      <c r="K24" s="5">
        <f>'[20]2011. 6월'!J37</f>
        <v>3</v>
      </c>
      <c r="L24" s="5">
        <f>'[20]2011. 6월'!K37</f>
        <v>5.4</v>
      </c>
      <c r="M24" s="5">
        <f>'[20]2011. 6월'!L37</f>
        <v>3.2</v>
      </c>
      <c r="N24" s="6">
        <f>'[20]2011. 6월'!M37</f>
        <v>6.5519999999999996</v>
      </c>
      <c r="O24" s="6">
        <f>'[20]2011. 6월'!N37</f>
        <v>0.437</v>
      </c>
      <c r="P24" s="7" t="s">
        <v>61</v>
      </c>
    </row>
    <row r="25" spans="1:16" ht="18.75" customHeight="1">
      <c r="A25" s="22"/>
      <c r="B25" s="1" t="s">
        <v>15</v>
      </c>
      <c r="C25" s="4">
        <f>'[20]2011. 6월'!B36</f>
        <v>19</v>
      </c>
      <c r="D25" s="5">
        <f>'[20]2011. 6월'!C36</f>
        <v>89.6</v>
      </c>
      <c r="E25" s="5">
        <f>'[20]2011. 6월'!D36</f>
        <v>73.5</v>
      </c>
      <c r="F25" s="5">
        <f>'[20]2011. 6월'!E36</f>
        <v>79</v>
      </c>
      <c r="G25" s="6">
        <f>'[20]2011. 6월'!F36</f>
        <v>27.2</v>
      </c>
      <c r="H25" s="6">
        <f>'[20]2011. 6월'!G36</f>
        <v>3.6960000000000002</v>
      </c>
      <c r="I25" s="4">
        <f>'[20]2011. 6월'!H36</f>
        <v>9000</v>
      </c>
      <c r="J25" s="4">
        <f>'[20]2011. 6월'!I36</f>
        <v>19</v>
      </c>
      <c r="K25" s="5">
        <f>'[20]2011. 6월'!J36</f>
        <v>3</v>
      </c>
      <c r="L25" s="5">
        <f>'[20]2011. 6월'!K36</f>
        <v>5.4</v>
      </c>
      <c r="M25" s="5">
        <f>'[20]2011. 6월'!L36</f>
        <v>3.2</v>
      </c>
      <c r="N25" s="6">
        <f>'[20]2011. 6월'!M36</f>
        <v>6.5519999999999996</v>
      </c>
      <c r="O25" s="6">
        <f>'[20]2011. 6월'!N36</f>
        <v>0.437</v>
      </c>
      <c r="P25" s="7" t="s">
        <v>61</v>
      </c>
    </row>
    <row r="26" spans="1:16" ht="18.75" customHeight="1">
      <c r="A26" s="22" t="s">
        <v>22</v>
      </c>
      <c r="B26" s="1" t="s">
        <v>13</v>
      </c>
      <c r="C26" s="4">
        <f>'[20]2011. 7월'!B38</f>
        <v>25</v>
      </c>
      <c r="D26" s="5">
        <f>'[20]2011. 7월'!C38</f>
        <v>75.400000000000006</v>
      </c>
      <c r="E26" s="5">
        <f>'[20]2011. 7월'!D38</f>
        <v>62</v>
      </c>
      <c r="F26" s="5">
        <f>'[20]2011. 7월'!E38</f>
        <v>56</v>
      </c>
      <c r="G26" s="6">
        <f>'[20]2011. 7월'!F38</f>
        <v>18.079999999999998</v>
      </c>
      <c r="H26" s="6">
        <f>'[20]2011. 7월'!G38</f>
        <v>2.5680000000000001</v>
      </c>
      <c r="I26" s="4">
        <f>'[20]2011. 7월'!H38</f>
        <v>9000</v>
      </c>
      <c r="J26" s="4">
        <f>'[20]2011. 7월'!I38</f>
        <v>25</v>
      </c>
      <c r="K26" s="5">
        <f>'[20]2011. 7월'!J38</f>
        <v>3</v>
      </c>
      <c r="L26" s="5">
        <f>'[20]2011. 7월'!K38</f>
        <v>5</v>
      </c>
      <c r="M26" s="5">
        <f>'[20]2011. 7월'!L38</f>
        <v>1.8</v>
      </c>
      <c r="N26" s="6">
        <f>'[20]2011. 7월'!M38</f>
        <v>5.3520000000000003</v>
      </c>
      <c r="O26" s="6">
        <f>'[20]2011. 7월'!N38</f>
        <v>0.55200000000000005</v>
      </c>
      <c r="P26" s="7" t="s">
        <v>61</v>
      </c>
    </row>
    <row r="27" spans="1:16" ht="18.75" customHeight="1">
      <c r="A27" s="22"/>
      <c r="B27" s="1" t="s">
        <v>14</v>
      </c>
      <c r="C27" s="4">
        <f>'[20]2011. 7월'!B37</f>
        <v>25</v>
      </c>
      <c r="D27" s="5">
        <f>'[20]2011. 7월'!C37</f>
        <v>75.400000000000006</v>
      </c>
      <c r="E27" s="5">
        <f>'[20]2011. 7월'!D37</f>
        <v>62</v>
      </c>
      <c r="F27" s="5">
        <f>'[20]2011. 7월'!E37</f>
        <v>56</v>
      </c>
      <c r="G27" s="6">
        <f>'[20]2011. 7월'!F37</f>
        <v>18.079999999999998</v>
      </c>
      <c r="H27" s="6">
        <f>'[20]2011. 7월'!G37</f>
        <v>2.5680000000000001</v>
      </c>
      <c r="I27" s="4">
        <f>'[20]2011. 7월'!H37</f>
        <v>8500</v>
      </c>
      <c r="J27" s="4">
        <f>'[20]2011. 7월'!I37</f>
        <v>25</v>
      </c>
      <c r="K27" s="5">
        <f>'[20]2011. 7월'!J37</f>
        <v>3</v>
      </c>
      <c r="L27" s="5">
        <f>'[20]2011. 7월'!K37</f>
        <v>5</v>
      </c>
      <c r="M27" s="5">
        <f>'[20]2011. 7월'!L37</f>
        <v>1.8</v>
      </c>
      <c r="N27" s="6">
        <f>'[20]2011. 7월'!M37</f>
        <v>5.3520000000000003</v>
      </c>
      <c r="O27" s="6">
        <f>'[20]2011. 7월'!N37</f>
        <v>0.55200000000000005</v>
      </c>
      <c r="P27" s="7" t="s">
        <v>61</v>
      </c>
    </row>
    <row r="28" spans="1:16" ht="18.75" customHeight="1">
      <c r="A28" s="22"/>
      <c r="B28" s="1" t="s">
        <v>15</v>
      </c>
      <c r="C28" s="4">
        <f>'[20]2011. 7월'!B36</f>
        <v>25</v>
      </c>
      <c r="D28" s="5">
        <f>'[20]2011. 7월'!C36</f>
        <v>75.400000000000006</v>
      </c>
      <c r="E28" s="5">
        <f>'[20]2011. 7월'!D36</f>
        <v>62</v>
      </c>
      <c r="F28" s="5">
        <f>'[20]2011. 7월'!E36</f>
        <v>56</v>
      </c>
      <c r="G28" s="6">
        <f>'[20]2011. 7월'!F36</f>
        <v>18.079999999999998</v>
      </c>
      <c r="H28" s="6">
        <f>'[20]2011. 7월'!G36</f>
        <v>2.5680000000000001</v>
      </c>
      <c r="I28" s="4">
        <f>'[20]2011. 7월'!H36</f>
        <v>8500</v>
      </c>
      <c r="J28" s="4">
        <f>'[20]2011. 7월'!I36</f>
        <v>25</v>
      </c>
      <c r="K28" s="5">
        <f>'[20]2011. 7월'!J36</f>
        <v>3</v>
      </c>
      <c r="L28" s="5">
        <f>'[20]2011. 7월'!K36</f>
        <v>5</v>
      </c>
      <c r="M28" s="5">
        <f>'[20]2011. 7월'!L36</f>
        <v>1.8</v>
      </c>
      <c r="N28" s="6">
        <f>'[20]2011. 7월'!M36</f>
        <v>5.3520000000000003</v>
      </c>
      <c r="O28" s="6">
        <f>'[20]2011. 7월'!N36</f>
        <v>0.55200000000000005</v>
      </c>
      <c r="P28" s="7" t="s">
        <v>61</v>
      </c>
    </row>
    <row r="29" spans="1:16" ht="18.75" customHeight="1">
      <c r="A29" s="22" t="s">
        <v>23</v>
      </c>
      <c r="B29" s="1" t="s">
        <v>13</v>
      </c>
      <c r="C29" s="4">
        <f>'[20]2011. 8월'!B38</f>
        <v>23</v>
      </c>
      <c r="D29" s="5">
        <f>'[20]2011. 8월'!C38</f>
        <v>93.6</v>
      </c>
      <c r="E29" s="5">
        <f>'[20]2011. 8월'!D38</f>
        <v>78.2</v>
      </c>
      <c r="F29" s="5">
        <f>'[20]2011. 8월'!E38</f>
        <v>69.2</v>
      </c>
      <c r="G29" s="6">
        <f>'[20]2011. 8월'!F38</f>
        <v>26.1</v>
      </c>
      <c r="H29" s="6">
        <f>'[20]2011. 8월'!G38</f>
        <v>2.8559999999999999</v>
      </c>
      <c r="I29" s="4">
        <f>'[20]2011. 8월'!H38</f>
        <v>8000</v>
      </c>
      <c r="J29" s="4">
        <f>'[20]2011. 8월'!I38</f>
        <v>23</v>
      </c>
      <c r="K29" s="5">
        <f>'[20]2011. 8월'!J38</f>
        <v>3</v>
      </c>
      <c r="L29" s="5">
        <f>'[20]2011. 8월'!K38</f>
        <v>5.2</v>
      </c>
      <c r="M29" s="5">
        <f>'[20]2011. 8월'!L38</f>
        <v>1.6</v>
      </c>
      <c r="N29" s="6">
        <f>'[20]2011. 8월'!M38</f>
        <v>5.8559999999999999</v>
      </c>
      <c r="O29" s="6">
        <f>'[20]2011. 8월'!N38</f>
        <v>0.65600000000000003</v>
      </c>
      <c r="P29" s="7" t="str">
        <f>'[20]2011. 8월'!O38</f>
        <v>&lt;30</v>
      </c>
    </row>
    <row r="30" spans="1:16" ht="18.75" customHeight="1">
      <c r="A30" s="22"/>
      <c r="B30" s="1" t="s">
        <v>14</v>
      </c>
      <c r="C30" s="4">
        <f>'[20]2011. 8월'!B37</f>
        <v>23</v>
      </c>
      <c r="D30" s="5">
        <f>'[20]2011. 8월'!C37</f>
        <v>93.6</v>
      </c>
      <c r="E30" s="5">
        <f>'[20]2011. 8월'!D37</f>
        <v>78.2</v>
      </c>
      <c r="F30" s="5">
        <f>'[20]2011. 8월'!E37</f>
        <v>69.2</v>
      </c>
      <c r="G30" s="6">
        <f>'[20]2011. 8월'!F37</f>
        <v>26.1</v>
      </c>
      <c r="H30" s="6">
        <f>'[20]2011. 8월'!G37</f>
        <v>2.8559999999999999</v>
      </c>
      <c r="I30" s="4">
        <f>'[20]2011. 8월'!H37</f>
        <v>8000</v>
      </c>
      <c r="J30" s="4">
        <f>'[20]2011. 8월'!I37</f>
        <v>23</v>
      </c>
      <c r="K30" s="5">
        <f>'[20]2011. 8월'!J37</f>
        <v>3</v>
      </c>
      <c r="L30" s="5">
        <f>'[20]2011. 8월'!K37</f>
        <v>5.2</v>
      </c>
      <c r="M30" s="5">
        <f>'[20]2011. 8월'!L37</f>
        <v>1.6</v>
      </c>
      <c r="N30" s="6">
        <f>'[20]2011. 8월'!M37</f>
        <v>5.8559999999999999</v>
      </c>
      <c r="O30" s="6">
        <f>'[20]2011. 8월'!N37</f>
        <v>0.65600000000000003</v>
      </c>
      <c r="P30" s="7" t="str">
        <f>'[20]2011. 8월'!O37</f>
        <v>&lt;30</v>
      </c>
    </row>
    <row r="31" spans="1:16" ht="18.75" customHeight="1">
      <c r="A31" s="22"/>
      <c r="B31" s="1" t="s">
        <v>15</v>
      </c>
      <c r="C31" s="4">
        <f>'[20]2011. 8월'!B36</f>
        <v>23</v>
      </c>
      <c r="D31" s="5">
        <f>'[20]2011. 8월'!C36</f>
        <v>93.6</v>
      </c>
      <c r="E31" s="5">
        <f>'[20]2011. 8월'!D36</f>
        <v>78.2</v>
      </c>
      <c r="F31" s="5">
        <f>'[20]2011. 8월'!E36</f>
        <v>69.2</v>
      </c>
      <c r="G31" s="6">
        <f>'[20]2011. 8월'!F36</f>
        <v>26.1</v>
      </c>
      <c r="H31" s="6">
        <f>'[20]2011. 8월'!G36</f>
        <v>2.8559999999999999</v>
      </c>
      <c r="I31" s="4">
        <f>'[20]2011. 8월'!H36</f>
        <v>8000</v>
      </c>
      <c r="J31" s="4">
        <f>'[20]2011. 8월'!I36</f>
        <v>23</v>
      </c>
      <c r="K31" s="5">
        <f>'[20]2011. 8월'!J36</f>
        <v>3</v>
      </c>
      <c r="L31" s="5">
        <f>'[20]2011. 8월'!K36</f>
        <v>5.2</v>
      </c>
      <c r="M31" s="5">
        <f>'[20]2011. 8월'!L36</f>
        <v>1.6</v>
      </c>
      <c r="N31" s="6">
        <f>'[20]2011. 8월'!M36</f>
        <v>5.8559999999999999</v>
      </c>
      <c r="O31" s="6">
        <f>'[20]2011. 8월'!N36</f>
        <v>0.65600000000000003</v>
      </c>
      <c r="P31" s="7" t="str">
        <f>'[20]2011. 8월'!O36</f>
        <v>&lt;30</v>
      </c>
    </row>
    <row r="32" spans="1:16" ht="18.75" customHeight="1">
      <c r="A32" s="22" t="s">
        <v>24</v>
      </c>
      <c r="B32" s="1" t="s">
        <v>13</v>
      </c>
      <c r="C32" s="4">
        <f>'[20]2011. 9월'!B38</f>
        <v>27</v>
      </c>
      <c r="D32" s="5">
        <f>'[20]2011. 9월'!C38</f>
        <v>86.1</v>
      </c>
      <c r="E32" s="5">
        <f>'[20]2011. 9월'!D38</f>
        <v>70.2</v>
      </c>
      <c r="F32" s="5">
        <f>'[20]2011. 9월'!E38</f>
        <v>80</v>
      </c>
      <c r="G32" s="6">
        <f>'[20]2011. 9월'!F38</f>
        <v>24.66</v>
      </c>
      <c r="H32" s="6">
        <f>'[20]2011. 9월'!G38</f>
        <v>3.2879999999999998</v>
      </c>
      <c r="I32" s="4">
        <f>'[20]2011. 9월'!H38</f>
        <v>8000</v>
      </c>
      <c r="J32" s="4">
        <f>'[20]2011. 9월'!I38</f>
        <v>27</v>
      </c>
      <c r="K32" s="5">
        <f>'[20]2011. 9월'!J38</f>
        <v>3</v>
      </c>
      <c r="L32" s="5">
        <f>'[20]2011. 9월'!K38</f>
        <v>5.3</v>
      </c>
      <c r="M32" s="5">
        <f>'[20]2011. 9월'!L38</f>
        <v>1.4</v>
      </c>
      <c r="N32" s="6">
        <f>'[20]2011. 9월'!M38</f>
        <v>6.024</v>
      </c>
      <c r="O32" s="6">
        <f>'[20]2011. 9월'!N38</f>
        <v>0.74399999999999999</v>
      </c>
      <c r="P32" s="7" t="str">
        <f>'[20]2011. 9월'!O38</f>
        <v>&lt;30</v>
      </c>
    </row>
    <row r="33" spans="1:16" ht="18.75" customHeight="1">
      <c r="A33" s="22"/>
      <c r="B33" s="1" t="s">
        <v>14</v>
      </c>
      <c r="C33" s="4">
        <f>'[20]2011. 9월'!B37</f>
        <v>27</v>
      </c>
      <c r="D33" s="5">
        <f>'[20]2011. 9월'!C37</f>
        <v>86.1</v>
      </c>
      <c r="E33" s="5">
        <f>'[20]2011. 9월'!D37</f>
        <v>70.2</v>
      </c>
      <c r="F33" s="5">
        <f>'[20]2011. 9월'!E37</f>
        <v>80</v>
      </c>
      <c r="G33" s="6">
        <f>'[20]2011. 9월'!F37</f>
        <v>24.66</v>
      </c>
      <c r="H33" s="6">
        <f>'[20]2011. 9월'!G37</f>
        <v>3.2879999999999998</v>
      </c>
      <c r="I33" s="4">
        <f>'[20]2011. 9월'!H37</f>
        <v>8000</v>
      </c>
      <c r="J33" s="4">
        <f>'[20]2011. 9월'!I37</f>
        <v>27</v>
      </c>
      <c r="K33" s="5">
        <f>'[20]2011. 9월'!J37</f>
        <v>3</v>
      </c>
      <c r="L33" s="5">
        <f>'[20]2011. 9월'!K37</f>
        <v>5.3</v>
      </c>
      <c r="M33" s="5">
        <f>'[20]2011. 9월'!L37</f>
        <v>1.4</v>
      </c>
      <c r="N33" s="6">
        <f>'[20]2011. 9월'!M37</f>
        <v>6.024</v>
      </c>
      <c r="O33" s="6">
        <f>'[20]2011. 9월'!N37</f>
        <v>0.74399999999999999</v>
      </c>
      <c r="P33" s="7" t="str">
        <f>'[20]2011. 9월'!O37</f>
        <v>&lt;30</v>
      </c>
    </row>
    <row r="34" spans="1:16" ht="18.75" customHeight="1">
      <c r="A34" s="22"/>
      <c r="B34" s="1" t="s">
        <v>15</v>
      </c>
      <c r="C34" s="4">
        <f>'[20]2011. 9월'!B36</f>
        <v>27</v>
      </c>
      <c r="D34" s="5">
        <f>'[20]2011. 9월'!C36</f>
        <v>86.1</v>
      </c>
      <c r="E34" s="5">
        <f>'[20]2011. 9월'!D36</f>
        <v>70.2</v>
      </c>
      <c r="F34" s="5">
        <f>'[20]2011. 9월'!E36</f>
        <v>80</v>
      </c>
      <c r="G34" s="6">
        <f>'[20]2011. 9월'!F36</f>
        <v>24.66</v>
      </c>
      <c r="H34" s="6">
        <f>'[20]2011. 9월'!G36</f>
        <v>3.2879999999999998</v>
      </c>
      <c r="I34" s="4">
        <f>'[20]2011. 9월'!H36</f>
        <v>8000</v>
      </c>
      <c r="J34" s="4">
        <f>'[20]2011. 9월'!I36</f>
        <v>27</v>
      </c>
      <c r="K34" s="5">
        <f>'[20]2011. 9월'!J36</f>
        <v>3</v>
      </c>
      <c r="L34" s="5">
        <f>'[20]2011. 9월'!K36</f>
        <v>5.3</v>
      </c>
      <c r="M34" s="5">
        <f>'[20]2011. 9월'!L36</f>
        <v>1.4</v>
      </c>
      <c r="N34" s="6">
        <f>'[20]2011. 9월'!M36</f>
        <v>6.024</v>
      </c>
      <c r="O34" s="6">
        <f>'[20]2011. 9월'!N36</f>
        <v>0.74399999999999999</v>
      </c>
      <c r="P34" s="7" t="str">
        <f>'[20]2011. 9월'!O36</f>
        <v>&lt;30</v>
      </c>
    </row>
    <row r="35" spans="1:16" ht="18.75" customHeight="1">
      <c r="A35" s="22" t="s">
        <v>25</v>
      </c>
      <c r="B35" s="1" t="s">
        <v>13</v>
      </c>
      <c r="C35" s="4">
        <f>'[20]2011. 10월'!B38</f>
        <v>23</v>
      </c>
      <c r="D35" s="5">
        <f>'[20]2011. 10월'!C38</f>
        <v>97.8</v>
      </c>
      <c r="E35" s="5">
        <f>'[20]2011. 10월'!D38</f>
        <v>81.2</v>
      </c>
      <c r="F35" s="5">
        <f>'[20]2011. 10월'!E38</f>
        <v>94.2</v>
      </c>
      <c r="G35" s="6">
        <f>'[20]2011. 10월'!F38</f>
        <v>29.1</v>
      </c>
      <c r="H35" s="6">
        <f>'[20]2011. 10월'!G38</f>
        <v>3.456</v>
      </c>
      <c r="I35" s="4">
        <f>'[20]2011. 10월'!H38</f>
        <v>8000</v>
      </c>
      <c r="J35" s="4">
        <f>'[20]2011. 10월'!I38</f>
        <v>23</v>
      </c>
      <c r="K35" s="5">
        <f>'[20]2011. 10월'!J38</f>
        <v>2.9</v>
      </c>
      <c r="L35" s="5">
        <f>'[20]2011. 10월'!K38</f>
        <v>5.0999999999999996</v>
      </c>
      <c r="M35" s="5">
        <f>'[20]2011. 10월'!L38</f>
        <v>2</v>
      </c>
      <c r="N35" s="6">
        <f>'[20]2011. 10월'!M38</f>
        <v>6.1680000000000001</v>
      </c>
      <c r="O35" s="6">
        <f>'[20]2011. 10월'!N38</f>
        <v>0.69599999999999995</v>
      </c>
      <c r="P35" s="7" t="str">
        <f>'[20]2011. 10월'!O38</f>
        <v>&lt;30</v>
      </c>
    </row>
    <row r="36" spans="1:16" ht="18.75" customHeight="1">
      <c r="A36" s="22"/>
      <c r="B36" s="1" t="s">
        <v>14</v>
      </c>
      <c r="C36" s="4">
        <f>'[20]2011. 10월'!B37</f>
        <v>23</v>
      </c>
      <c r="D36" s="5">
        <f>'[20]2011. 10월'!C37</f>
        <v>97.8</v>
      </c>
      <c r="E36" s="5">
        <f>'[20]2011. 10월'!D37</f>
        <v>81.2</v>
      </c>
      <c r="F36" s="5">
        <f>'[20]2011. 10월'!E37</f>
        <v>94.2</v>
      </c>
      <c r="G36" s="6">
        <f>'[20]2011. 10월'!F37</f>
        <v>29.1</v>
      </c>
      <c r="H36" s="6">
        <f>'[20]2011. 10월'!G37</f>
        <v>3.456</v>
      </c>
      <c r="I36" s="4">
        <f>'[20]2011. 10월'!H37</f>
        <v>8000</v>
      </c>
      <c r="J36" s="4">
        <f>'[20]2011. 10월'!I37</f>
        <v>23</v>
      </c>
      <c r="K36" s="5">
        <f>'[20]2011. 10월'!J37</f>
        <v>2.9</v>
      </c>
      <c r="L36" s="5">
        <f>'[20]2011. 10월'!K37</f>
        <v>5.0999999999999996</v>
      </c>
      <c r="M36" s="5">
        <f>'[20]2011. 10월'!L37</f>
        <v>2</v>
      </c>
      <c r="N36" s="6">
        <f>'[20]2011. 10월'!M37</f>
        <v>6.1680000000000001</v>
      </c>
      <c r="O36" s="6">
        <f>'[20]2011. 10월'!N37</f>
        <v>0.69599999999999995</v>
      </c>
      <c r="P36" s="7" t="str">
        <f>'[20]2011. 10월'!O37</f>
        <v>&lt;30</v>
      </c>
    </row>
    <row r="37" spans="1:16" ht="18.75" customHeight="1">
      <c r="A37" s="22"/>
      <c r="B37" s="1" t="s">
        <v>15</v>
      </c>
      <c r="C37" s="4">
        <f>'[20]2011. 10월'!B36</f>
        <v>23</v>
      </c>
      <c r="D37" s="5">
        <f>'[20]2011. 10월'!C36</f>
        <v>97.8</v>
      </c>
      <c r="E37" s="5">
        <f>'[20]2011. 10월'!D36</f>
        <v>81.2</v>
      </c>
      <c r="F37" s="5">
        <f>'[20]2011. 10월'!E36</f>
        <v>94.2</v>
      </c>
      <c r="G37" s="6">
        <f>'[20]2011. 10월'!F36</f>
        <v>29.1</v>
      </c>
      <c r="H37" s="6">
        <f>'[20]2011. 10월'!G36</f>
        <v>3.456</v>
      </c>
      <c r="I37" s="4">
        <f>'[20]2011. 10월'!H36</f>
        <v>8000</v>
      </c>
      <c r="J37" s="4">
        <f>'[20]2011. 10월'!I36</f>
        <v>23</v>
      </c>
      <c r="K37" s="5">
        <f>'[20]2011. 10월'!J36</f>
        <v>2.9</v>
      </c>
      <c r="L37" s="5">
        <f>'[20]2011. 10월'!K36</f>
        <v>5.0999999999999996</v>
      </c>
      <c r="M37" s="5">
        <f>'[20]2011. 10월'!L36</f>
        <v>2</v>
      </c>
      <c r="N37" s="6">
        <f>'[20]2011. 10월'!M36</f>
        <v>6.1680000000000001</v>
      </c>
      <c r="O37" s="6">
        <f>'[20]2011. 10월'!N36</f>
        <v>0.69599999999999995</v>
      </c>
      <c r="P37" s="7" t="str">
        <f>'[20]2011. 10월'!O36</f>
        <v>&lt;30</v>
      </c>
    </row>
    <row r="38" spans="1:16" ht="18.75" customHeight="1">
      <c r="A38" s="22" t="s">
        <v>26</v>
      </c>
      <c r="B38" s="1" t="s">
        <v>13</v>
      </c>
      <c r="C38" s="4">
        <f>'[20]2011. 11월'!B38</f>
        <v>26</v>
      </c>
      <c r="D38" s="5">
        <f>'[20]2011. 11월'!C38</f>
        <v>100.6</v>
      </c>
      <c r="E38" s="5">
        <f>'[20]2011. 11월'!D38</f>
        <v>83.6</v>
      </c>
      <c r="F38" s="5">
        <f>'[20]2011. 11월'!E38</f>
        <v>81.2</v>
      </c>
      <c r="G38" s="6">
        <f>'[20]2011. 11월'!F38</f>
        <v>31.04</v>
      </c>
      <c r="H38" s="6">
        <f>'[20]2011. 11월'!G38</f>
        <v>3.048</v>
      </c>
      <c r="I38" s="4">
        <f>'[20]2011. 11월'!H38</f>
        <v>9000</v>
      </c>
      <c r="J38" s="4">
        <f>'[20]2011. 11월'!I38</f>
        <v>26</v>
      </c>
      <c r="K38" s="5">
        <f>'[20]2011. 11월'!J38</f>
        <v>2.9</v>
      </c>
      <c r="L38" s="5">
        <f>'[20]2011. 11월'!K38</f>
        <v>5.0999999999999996</v>
      </c>
      <c r="M38" s="5">
        <f>'[20]2011. 11월'!L38</f>
        <v>2</v>
      </c>
      <c r="N38" s="6">
        <f>'[20]2011. 11월'!M38</f>
        <v>7.032</v>
      </c>
      <c r="O38" s="6">
        <f>'[20]2011. 11월'!N38</f>
        <v>0.752</v>
      </c>
      <c r="P38" s="7" t="str">
        <f>'[20]2011. 11월'!O38</f>
        <v>&lt;30</v>
      </c>
    </row>
    <row r="39" spans="1:16" ht="18.75" customHeight="1">
      <c r="A39" s="22"/>
      <c r="B39" s="1" t="s">
        <v>14</v>
      </c>
      <c r="C39" s="4">
        <f>'[20]2011. 11월'!B37</f>
        <v>26</v>
      </c>
      <c r="D39" s="5">
        <f>'[20]2011. 11월'!C37</f>
        <v>100.6</v>
      </c>
      <c r="E39" s="5">
        <f>'[20]2011. 11월'!D37</f>
        <v>83.6</v>
      </c>
      <c r="F39" s="5">
        <f>'[20]2011. 11월'!E37</f>
        <v>81.2</v>
      </c>
      <c r="G39" s="6">
        <f>'[20]2011. 11월'!F37</f>
        <v>31.04</v>
      </c>
      <c r="H39" s="6">
        <f>'[20]2011. 11월'!G37</f>
        <v>3.048</v>
      </c>
      <c r="I39" s="4">
        <f>'[20]2011. 11월'!H37</f>
        <v>9000</v>
      </c>
      <c r="J39" s="4">
        <f>'[20]2011. 11월'!I37</f>
        <v>26</v>
      </c>
      <c r="K39" s="5">
        <f>'[20]2011. 11월'!J37</f>
        <v>2.9</v>
      </c>
      <c r="L39" s="5">
        <f>'[20]2011. 11월'!K37</f>
        <v>5.0999999999999996</v>
      </c>
      <c r="M39" s="5">
        <f>'[20]2011. 11월'!L37</f>
        <v>2</v>
      </c>
      <c r="N39" s="6">
        <f>'[20]2011. 11월'!M37</f>
        <v>7.032</v>
      </c>
      <c r="O39" s="6">
        <f>'[20]2011. 11월'!N37</f>
        <v>0.752</v>
      </c>
      <c r="P39" s="7" t="str">
        <f>'[20]2011. 11월'!O37</f>
        <v>&lt;30</v>
      </c>
    </row>
    <row r="40" spans="1:16" ht="18.75" customHeight="1">
      <c r="A40" s="22"/>
      <c r="B40" s="1" t="s">
        <v>15</v>
      </c>
      <c r="C40" s="4">
        <f>'[20]2011. 11월'!B36</f>
        <v>26</v>
      </c>
      <c r="D40" s="5">
        <f>'[20]2011. 11월'!C36</f>
        <v>100.6</v>
      </c>
      <c r="E40" s="5">
        <f>'[20]2011. 11월'!D36</f>
        <v>83.6</v>
      </c>
      <c r="F40" s="5">
        <f>'[20]2011. 11월'!E36</f>
        <v>81.2</v>
      </c>
      <c r="G40" s="6">
        <f>'[20]2011. 11월'!F36</f>
        <v>31.04</v>
      </c>
      <c r="H40" s="6">
        <f>'[20]2011. 11월'!G36</f>
        <v>3.048</v>
      </c>
      <c r="I40" s="4">
        <f>'[20]2011. 11월'!H36</f>
        <v>9000</v>
      </c>
      <c r="J40" s="4">
        <f>'[20]2011. 11월'!I36</f>
        <v>26</v>
      </c>
      <c r="K40" s="5">
        <f>'[20]2011. 11월'!J36</f>
        <v>2.9</v>
      </c>
      <c r="L40" s="5">
        <f>'[20]2011. 11월'!K36</f>
        <v>5.0999999999999996</v>
      </c>
      <c r="M40" s="5">
        <f>'[20]2011. 11월'!L36</f>
        <v>2</v>
      </c>
      <c r="N40" s="6">
        <f>'[20]2011. 11월'!M36</f>
        <v>7.032</v>
      </c>
      <c r="O40" s="6">
        <f>'[20]2011. 11월'!N36</f>
        <v>0.752</v>
      </c>
      <c r="P40" s="7" t="str">
        <f>'[20]2011. 11월'!O36</f>
        <v>&lt;30</v>
      </c>
    </row>
    <row r="41" spans="1:16" ht="18.75" customHeight="1">
      <c r="A41" s="22" t="s">
        <v>27</v>
      </c>
      <c r="B41" s="1" t="s">
        <v>13</v>
      </c>
      <c r="C41" s="4">
        <f>'[20]2011. 12월'!B38</f>
        <v>21</v>
      </c>
      <c r="D41" s="5">
        <f>'[20]2011. 12월'!C38</f>
        <v>99.6</v>
      </c>
      <c r="E41" s="5">
        <f>'[20]2011. 12월'!D38</f>
        <v>78</v>
      </c>
      <c r="F41" s="5">
        <f>'[20]2011. 12월'!E38</f>
        <v>101.3</v>
      </c>
      <c r="G41" s="6">
        <f>'[20]2011. 12월'!F38</f>
        <v>31.2</v>
      </c>
      <c r="H41" s="6">
        <f>'[20]2011. 12월'!G38</f>
        <v>7.1040000000000001</v>
      </c>
      <c r="I41" s="4">
        <f>'[20]2011. 12월'!H38</f>
        <v>8000</v>
      </c>
      <c r="J41" s="4">
        <f>'[20]2011. 12월'!I38</f>
        <v>21</v>
      </c>
      <c r="K41" s="5">
        <f>'[20]2011. 12월'!J38</f>
        <v>3.3</v>
      </c>
      <c r="L41" s="5">
        <f>'[20]2011. 12월'!K38</f>
        <v>5.7</v>
      </c>
      <c r="M41" s="5">
        <f>'[20]2011. 12월'!L38</f>
        <v>2</v>
      </c>
      <c r="N41" s="6">
        <f>'[20]2011. 12월'!M38</f>
        <v>3.0720000000000001</v>
      </c>
      <c r="O41" s="6">
        <f>'[20]2011. 12월'!N38</f>
        <v>0.84799999999999998</v>
      </c>
      <c r="P41" s="7" t="str">
        <f>'[20]2011. 12월'!O38</f>
        <v>&lt;30</v>
      </c>
    </row>
    <row r="42" spans="1:16" ht="18.75" customHeight="1">
      <c r="A42" s="22"/>
      <c r="B42" s="1" t="s">
        <v>14</v>
      </c>
      <c r="C42" s="4">
        <f>'[20]2011. 12월'!B37</f>
        <v>21</v>
      </c>
      <c r="D42" s="5">
        <f>'[20]2011. 12월'!C37</f>
        <v>99.6</v>
      </c>
      <c r="E42" s="5">
        <f>'[20]2011. 12월'!D37</f>
        <v>78</v>
      </c>
      <c r="F42" s="5">
        <f>'[20]2011. 12월'!E37</f>
        <v>101.3</v>
      </c>
      <c r="G42" s="6">
        <f>'[20]2011. 12월'!F37</f>
        <v>31.2</v>
      </c>
      <c r="H42" s="6">
        <f>'[20]2011. 12월'!G37</f>
        <v>7.1040000000000001</v>
      </c>
      <c r="I42" s="4">
        <f>'[20]2011. 12월'!H37</f>
        <v>8000</v>
      </c>
      <c r="J42" s="4">
        <f>'[20]2011. 12월'!I37</f>
        <v>21</v>
      </c>
      <c r="K42" s="5">
        <f>'[20]2011. 12월'!J37</f>
        <v>3.3</v>
      </c>
      <c r="L42" s="5">
        <f>'[20]2011. 12월'!K37</f>
        <v>5.7</v>
      </c>
      <c r="M42" s="5">
        <f>'[20]2011. 12월'!L37</f>
        <v>2</v>
      </c>
      <c r="N42" s="6">
        <f>'[20]2011. 12월'!M37</f>
        <v>3.0720000000000001</v>
      </c>
      <c r="O42" s="6">
        <f>'[20]2011. 12월'!N37</f>
        <v>0.84799999999999998</v>
      </c>
      <c r="P42" s="7" t="str">
        <f>'[20]2011. 12월'!O37</f>
        <v>&lt;30</v>
      </c>
    </row>
    <row r="43" spans="1:16" ht="18.75" customHeight="1" thickBot="1">
      <c r="A43" s="23"/>
      <c r="B43" s="8" t="s">
        <v>15</v>
      </c>
      <c r="C43" s="9">
        <f>'[20]2011. 12월'!B36</f>
        <v>21</v>
      </c>
      <c r="D43" s="10">
        <f>'[20]2011. 12월'!C36</f>
        <v>99.6</v>
      </c>
      <c r="E43" s="10">
        <f>'[20]2011. 12월'!D36</f>
        <v>78</v>
      </c>
      <c r="F43" s="10">
        <f>'[20]2011. 12월'!E36</f>
        <v>101.3</v>
      </c>
      <c r="G43" s="11">
        <f>'[20]2011. 12월'!F36</f>
        <v>31.2</v>
      </c>
      <c r="H43" s="11">
        <f>'[20]2011. 12월'!G36</f>
        <v>7.1040000000000001</v>
      </c>
      <c r="I43" s="9">
        <f>'[20]2011. 12월'!H36</f>
        <v>8000</v>
      </c>
      <c r="J43" s="9">
        <f>'[20]2011. 12월'!I36</f>
        <v>21</v>
      </c>
      <c r="K43" s="10">
        <f>'[20]2011. 12월'!J36</f>
        <v>3.3</v>
      </c>
      <c r="L43" s="10">
        <f>'[20]2011. 12월'!K36</f>
        <v>5.7</v>
      </c>
      <c r="M43" s="10">
        <f>'[20]2011. 12월'!L36</f>
        <v>2</v>
      </c>
      <c r="N43" s="11">
        <f>'[20]2011. 12월'!M36</f>
        <v>3.0720000000000001</v>
      </c>
      <c r="O43" s="11">
        <f>'[20]2011. 12월'!N36</f>
        <v>0.84799999999999998</v>
      </c>
      <c r="P43" s="12" t="str">
        <f>'[20]2011. 12월'!O36</f>
        <v>&lt;30</v>
      </c>
    </row>
  </sheetData>
  <mergeCells count="21">
    <mergeCell ref="A1:J1"/>
    <mergeCell ref="A2:D2"/>
    <mergeCell ref="A3:A4"/>
    <mergeCell ref="B3:B4"/>
    <mergeCell ref="C3:C4"/>
    <mergeCell ref="D3:I3"/>
    <mergeCell ref="J3:J4"/>
    <mergeCell ref="A38:A40"/>
    <mergeCell ref="A41:A43"/>
    <mergeCell ref="A20:A22"/>
    <mergeCell ref="A23:A25"/>
    <mergeCell ref="A26:A28"/>
    <mergeCell ref="A29:A31"/>
    <mergeCell ref="A32:A34"/>
    <mergeCell ref="A35:A37"/>
    <mergeCell ref="A14:A16"/>
    <mergeCell ref="A17:A19"/>
    <mergeCell ref="K3:P3"/>
    <mergeCell ref="A5:A7"/>
    <mergeCell ref="A8:A10"/>
    <mergeCell ref="A11:A13"/>
  </mergeCells>
  <phoneticPr fontId="2" type="noConversion"/>
  <pageMargins left="0.34" right="0.23622047244094491" top="0.74803149606299213" bottom="0.74803149606299213" header="0.31496062992125984" footer="0.31496062992125984"/>
  <pageSetup paperSize="9" scale="8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P43"/>
  <sheetViews>
    <sheetView view="pageBreakPreview" topLeftCell="A9" zoomScaleNormal="100" workbookViewId="0">
      <selection activeCell="R27" sqref="R27"/>
    </sheetView>
  </sheetViews>
  <sheetFormatPr defaultRowHeight="16.5"/>
  <cols>
    <col min="1" max="16" width="6.625" customWidth="1"/>
  </cols>
  <sheetData>
    <row r="1" spans="1:16" ht="42" customHeight="1">
      <c r="A1" s="24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  <c r="M1" s="13"/>
      <c r="N1" s="13"/>
      <c r="O1" s="13"/>
      <c r="P1" s="13"/>
    </row>
    <row r="2" spans="1:16" ht="18.75" customHeight="1" thickBot="1">
      <c r="A2" s="30" t="s">
        <v>83</v>
      </c>
      <c r="B2" s="31"/>
      <c r="C2" s="31"/>
      <c r="D2" s="3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8.75" customHeight="1">
      <c r="A3" s="26" t="s">
        <v>0</v>
      </c>
      <c r="B3" s="20" t="s">
        <v>1</v>
      </c>
      <c r="C3" s="28" t="s">
        <v>60</v>
      </c>
      <c r="D3" s="20" t="s">
        <v>3</v>
      </c>
      <c r="E3" s="20"/>
      <c r="F3" s="20"/>
      <c r="G3" s="20"/>
      <c r="H3" s="20"/>
      <c r="I3" s="20"/>
      <c r="J3" s="28" t="s">
        <v>4</v>
      </c>
      <c r="K3" s="20" t="s">
        <v>5</v>
      </c>
      <c r="L3" s="20"/>
      <c r="M3" s="20"/>
      <c r="N3" s="20"/>
      <c r="O3" s="20"/>
      <c r="P3" s="21"/>
    </row>
    <row r="4" spans="1:16" ht="33.75">
      <c r="A4" s="22"/>
      <c r="B4" s="27"/>
      <c r="C4" s="27"/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29"/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3" t="s">
        <v>11</v>
      </c>
    </row>
    <row r="5" spans="1:16" ht="18.75" customHeight="1">
      <c r="A5" s="22" t="s">
        <v>12</v>
      </c>
      <c r="B5" s="1" t="s">
        <v>13</v>
      </c>
      <c r="C5" s="4">
        <f>[21]총괄!B19</f>
        <v>25.583333333333332</v>
      </c>
      <c r="D5" s="5">
        <f>[21]총괄!C19</f>
        <v>84.275000000000006</v>
      </c>
      <c r="E5" s="5">
        <f>[21]총괄!D19</f>
        <v>70.36666666666666</v>
      </c>
      <c r="F5" s="5">
        <f>[21]총괄!E19</f>
        <v>74.850000000000009</v>
      </c>
      <c r="G5" s="6">
        <f>[21]총괄!F19</f>
        <v>26.478333333333335</v>
      </c>
      <c r="H5" s="6">
        <f>[21]총괄!G19</f>
        <v>3.2193333333333332</v>
      </c>
      <c r="I5" s="4">
        <f>[21]총괄!H19</f>
        <v>21000</v>
      </c>
      <c r="J5" s="4">
        <f>[21]총괄!I19</f>
        <v>25.583333333333332</v>
      </c>
      <c r="K5" s="5">
        <f>[21]총괄!J19</f>
        <v>3.5166666666666662</v>
      </c>
      <c r="L5" s="5">
        <f>[21]총괄!K19</f>
        <v>5.8749999999999991</v>
      </c>
      <c r="M5" s="5">
        <f>[21]총괄!L19</f>
        <v>3.0249999999999999</v>
      </c>
      <c r="N5" s="6">
        <f>[21]총괄!M19</f>
        <v>5.8769999999999989</v>
      </c>
      <c r="O5" s="6">
        <f>[21]총괄!N19</f>
        <v>0.70991666666666664</v>
      </c>
      <c r="P5" s="7" t="s">
        <v>61</v>
      </c>
    </row>
    <row r="6" spans="1:16" ht="18.75" customHeight="1">
      <c r="A6" s="22"/>
      <c r="B6" s="1" t="s">
        <v>14</v>
      </c>
      <c r="C6" s="4">
        <f>[21]총괄!B18</f>
        <v>35</v>
      </c>
      <c r="D6" s="5">
        <f>[21]총괄!C18</f>
        <v>105.6</v>
      </c>
      <c r="E6" s="5">
        <f>[21]총괄!D18</f>
        <v>88.4</v>
      </c>
      <c r="F6" s="5">
        <f>[21]총괄!E18</f>
        <v>96</v>
      </c>
      <c r="G6" s="6">
        <f>[21]총괄!F18</f>
        <v>32.880000000000003</v>
      </c>
      <c r="H6" s="6">
        <f>[21]총괄!G18</f>
        <v>3.8639999999999999</v>
      </c>
      <c r="I6" s="4">
        <f>[21]총괄!H18</f>
        <v>50000</v>
      </c>
      <c r="J6" s="4">
        <f>[21]총괄!I18</f>
        <v>35</v>
      </c>
      <c r="K6" s="5">
        <f>[21]총괄!J18</f>
        <v>6.9</v>
      </c>
      <c r="L6" s="5">
        <f>[21]총괄!K18</f>
        <v>9.9</v>
      </c>
      <c r="M6" s="5">
        <f>[21]총괄!L18</f>
        <v>9.3000000000000007</v>
      </c>
      <c r="N6" s="6">
        <f>[21]총괄!M18</f>
        <v>9.7680000000000007</v>
      </c>
      <c r="O6" s="6">
        <f>[21]총괄!N18</f>
        <v>1.4159999999999999</v>
      </c>
      <c r="P6" s="7" t="s">
        <v>61</v>
      </c>
    </row>
    <row r="7" spans="1:16" ht="18.75" customHeight="1">
      <c r="A7" s="22"/>
      <c r="B7" s="1" t="s">
        <v>15</v>
      </c>
      <c r="C7" s="4">
        <f>[21]총괄!B17</f>
        <v>19</v>
      </c>
      <c r="D7" s="5">
        <f>[21]총괄!C17</f>
        <v>42.3</v>
      </c>
      <c r="E7" s="5">
        <f>[21]총괄!D17</f>
        <v>52.8</v>
      </c>
      <c r="F7" s="5">
        <f>[21]총괄!E17</f>
        <v>44</v>
      </c>
      <c r="G7" s="6">
        <f>[21]총괄!F17</f>
        <v>19.536000000000001</v>
      </c>
      <c r="H7" s="6">
        <f>[21]총괄!G17</f>
        <v>2.3759999999999999</v>
      </c>
      <c r="I7" s="4">
        <f>[21]총괄!H17</f>
        <v>4000</v>
      </c>
      <c r="J7" s="4">
        <f>[21]총괄!I17</f>
        <v>19</v>
      </c>
      <c r="K7" s="5">
        <f>[21]총괄!J17</f>
        <v>2.2999999999999998</v>
      </c>
      <c r="L7" s="5">
        <f>[21]총괄!K17</f>
        <v>4</v>
      </c>
      <c r="M7" s="5">
        <f>[21]총괄!L17</f>
        <v>0.6</v>
      </c>
      <c r="N7" s="6">
        <f>[21]총괄!M17</f>
        <v>3.8879999999999999</v>
      </c>
      <c r="O7" s="6">
        <f>[21]총괄!N17</f>
        <v>0.22800000000000001</v>
      </c>
      <c r="P7" s="7" t="s">
        <v>61</v>
      </c>
    </row>
    <row r="8" spans="1:16" ht="18.75" customHeight="1">
      <c r="A8" s="22" t="s">
        <v>16</v>
      </c>
      <c r="B8" s="1" t="s">
        <v>13</v>
      </c>
      <c r="C8" s="4">
        <f>'[21]2011. 1월'!B38</f>
        <v>30</v>
      </c>
      <c r="D8" s="5">
        <f>'[21]2011. 1월'!C38</f>
        <v>42.3</v>
      </c>
      <c r="E8" s="5">
        <f>'[21]2011. 1월'!D38</f>
        <v>52.8</v>
      </c>
      <c r="F8" s="5">
        <f>'[21]2011. 1월'!E38</f>
        <v>54</v>
      </c>
      <c r="G8" s="6">
        <f>'[21]2011. 1월'!F38</f>
        <v>27.12</v>
      </c>
      <c r="H8" s="6">
        <f>'[21]2011. 1월'!G38</f>
        <v>2.9039999999999999</v>
      </c>
      <c r="I8" s="4">
        <f>'[21]2011. 1월'!H38</f>
        <v>50000</v>
      </c>
      <c r="J8" s="4">
        <f>'[21]2011. 1월'!I38</f>
        <v>30</v>
      </c>
      <c r="K8" s="5">
        <f>'[21]2011. 1월'!J38</f>
        <v>5.7</v>
      </c>
      <c r="L8" s="5">
        <f>'[21]2011. 1월'!K38</f>
        <v>8.5</v>
      </c>
      <c r="M8" s="5">
        <f>'[21]2011. 1월'!L38</f>
        <v>6</v>
      </c>
      <c r="N8" s="6">
        <f>'[21]2011. 1월'!M38</f>
        <v>8.8800000000000008</v>
      </c>
      <c r="O8" s="6">
        <f>'[21]2011. 1월'!N38</f>
        <v>1.1279999999999999</v>
      </c>
      <c r="P8" s="7" t="s">
        <v>61</v>
      </c>
    </row>
    <row r="9" spans="1:16" ht="18.75" customHeight="1">
      <c r="A9" s="22"/>
      <c r="B9" s="1" t="s">
        <v>14</v>
      </c>
      <c r="C9" s="4">
        <f>'[21]2011. 1월'!B37</f>
        <v>30</v>
      </c>
      <c r="D9" s="5">
        <f>'[21]2011. 1월'!C37</f>
        <v>42.3</v>
      </c>
      <c r="E9" s="5">
        <f>'[21]2011. 1월'!D37</f>
        <v>52.8</v>
      </c>
      <c r="F9" s="5">
        <f>'[21]2011. 1월'!E37</f>
        <v>54</v>
      </c>
      <c r="G9" s="6">
        <f>'[21]2011. 1월'!F37</f>
        <v>27.12</v>
      </c>
      <c r="H9" s="6">
        <f>'[21]2011. 1월'!G37</f>
        <v>2.9039999999999999</v>
      </c>
      <c r="I9" s="4">
        <f>'[21]2011. 1월'!H37</f>
        <v>49500</v>
      </c>
      <c r="J9" s="4">
        <f>'[21]2011. 1월'!I37</f>
        <v>30</v>
      </c>
      <c r="K9" s="5">
        <f>'[21]2011. 1월'!J37</f>
        <v>5.7</v>
      </c>
      <c r="L9" s="5">
        <f>'[21]2011. 1월'!K37</f>
        <v>8.5</v>
      </c>
      <c r="M9" s="5">
        <f>'[21]2011. 1월'!L37</f>
        <v>6</v>
      </c>
      <c r="N9" s="6">
        <f>'[21]2011. 1월'!M37</f>
        <v>8.8800000000000008</v>
      </c>
      <c r="O9" s="6">
        <f>'[21]2011. 1월'!N37</f>
        <v>1.1279999999999999</v>
      </c>
      <c r="P9" s="7" t="s">
        <v>61</v>
      </c>
    </row>
    <row r="10" spans="1:16" ht="18.75" customHeight="1">
      <c r="A10" s="22"/>
      <c r="B10" s="1" t="s">
        <v>15</v>
      </c>
      <c r="C10" s="4">
        <f>'[21]2011. 1월'!B36</f>
        <v>30</v>
      </c>
      <c r="D10" s="5">
        <f>'[21]2011. 1월'!C36</f>
        <v>42.3</v>
      </c>
      <c r="E10" s="5">
        <f>'[21]2011. 1월'!D36</f>
        <v>52.8</v>
      </c>
      <c r="F10" s="5">
        <f>'[21]2011. 1월'!E36</f>
        <v>54</v>
      </c>
      <c r="G10" s="6">
        <f>'[21]2011. 1월'!F36</f>
        <v>27.12</v>
      </c>
      <c r="H10" s="6">
        <f>'[21]2011. 1월'!G36</f>
        <v>2.9039999999999999</v>
      </c>
      <c r="I10" s="4">
        <f>'[21]2011. 1월'!H36</f>
        <v>49500</v>
      </c>
      <c r="J10" s="4">
        <f>'[21]2011. 1월'!I36</f>
        <v>30</v>
      </c>
      <c r="K10" s="5">
        <f>'[21]2011. 1월'!J36</f>
        <v>5.7</v>
      </c>
      <c r="L10" s="5">
        <f>'[21]2011. 1월'!K36</f>
        <v>8.5</v>
      </c>
      <c r="M10" s="5">
        <f>'[21]2011. 1월'!L36</f>
        <v>6</v>
      </c>
      <c r="N10" s="6">
        <f>'[21]2011. 1월'!M36</f>
        <v>8.8800000000000008</v>
      </c>
      <c r="O10" s="6">
        <f>'[21]2011. 1월'!N36</f>
        <v>1.1279999999999999</v>
      </c>
      <c r="P10" s="7" t="s">
        <v>61</v>
      </c>
    </row>
    <row r="11" spans="1:16" ht="18.75" customHeight="1">
      <c r="A11" s="22" t="s">
        <v>17</v>
      </c>
      <c r="B11" s="1" t="s">
        <v>13</v>
      </c>
      <c r="C11" s="4">
        <f>'[21]2011. 2월'!B38</f>
        <v>34</v>
      </c>
      <c r="D11" s="5">
        <f>'[21]2011. 2월'!C38</f>
        <v>71.599999999999994</v>
      </c>
      <c r="E11" s="5">
        <f>'[21]2011. 2월'!D38</f>
        <v>59.8</v>
      </c>
      <c r="F11" s="5">
        <f>'[21]2011. 2월'!E38</f>
        <v>66</v>
      </c>
      <c r="G11" s="6">
        <f>'[21]2011. 2월'!F38</f>
        <v>26.28</v>
      </c>
      <c r="H11" s="6">
        <f>'[21]2011. 2월'!G38</f>
        <v>3.456</v>
      </c>
      <c r="I11" s="4">
        <f>'[21]2011. 2월'!H38</f>
        <v>43000</v>
      </c>
      <c r="J11" s="4">
        <f>'[21]2011. 2월'!I38</f>
        <v>34</v>
      </c>
      <c r="K11" s="5">
        <f>'[21]2011. 2월'!J38</f>
        <v>6.9</v>
      </c>
      <c r="L11" s="5">
        <f>'[21]2011. 2월'!K38</f>
        <v>9.9</v>
      </c>
      <c r="M11" s="5">
        <f>'[21]2011. 2월'!L38</f>
        <v>8</v>
      </c>
      <c r="N11" s="6">
        <f>'[21]2011. 2월'!M38</f>
        <v>9.3360000000000003</v>
      </c>
      <c r="O11" s="6">
        <f>'[21]2011. 2월'!N38</f>
        <v>1.1040000000000001</v>
      </c>
      <c r="P11" s="7" t="s">
        <v>61</v>
      </c>
    </row>
    <row r="12" spans="1:16" ht="18.75" customHeight="1">
      <c r="A12" s="22"/>
      <c r="B12" s="1" t="s">
        <v>14</v>
      </c>
      <c r="C12" s="4">
        <f>'[21]2011. 2월'!B37</f>
        <v>34</v>
      </c>
      <c r="D12" s="5">
        <f>'[21]2011. 2월'!C37</f>
        <v>71.599999999999994</v>
      </c>
      <c r="E12" s="5">
        <f>'[21]2011. 2월'!D37</f>
        <v>59.8</v>
      </c>
      <c r="F12" s="5">
        <f>'[21]2011. 2월'!E37</f>
        <v>66</v>
      </c>
      <c r="G12" s="6">
        <f>'[21]2011. 2월'!F37</f>
        <v>26.28</v>
      </c>
      <c r="H12" s="6">
        <f>'[21]2011. 2월'!G37</f>
        <v>3.456</v>
      </c>
      <c r="I12" s="4">
        <f>'[21]2011. 2월'!H37</f>
        <v>42500</v>
      </c>
      <c r="J12" s="4">
        <f>'[21]2011. 2월'!I37</f>
        <v>34</v>
      </c>
      <c r="K12" s="5">
        <f>'[21]2011. 2월'!J37</f>
        <v>6.9</v>
      </c>
      <c r="L12" s="5">
        <f>'[21]2011. 2월'!K37</f>
        <v>9.9</v>
      </c>
      <c r="M12" s="5">
        <f>'[21]2011. 2월'!L37</f>
        <v>8</v>
      </c>
      <c r="N12" s="6">
        <f>'[21]2011. 2월'!M37</f>
        <v>9.3360000000000003</v>
      </c>
      <c r="O12" s="6">
        <f>'[21]2011. 2월'!N37</f>
        <v>1.1040000000000001</v>
      </c>
      <c r="P12" s="7" t="s">
        <v>61</v>
      </c>
    </row>
    <row r="13" spans="1:16" ht="18.75" customHeight="1">
      <c r="A13" s="22"/>
      <c r="B13" s="1" t="s">
        <v>15</v>
      </c>
      <c r="C13" s="4">
        <f>'[21]2011. 2월'!B36</f>
        <v>34</v>
      </c>
      <c r="D13" s="5">
        <f>'[21]2011. 2월'!C36</f>
        <v>71.599999999999994</v>
      </c>
      <c r="E13" s="5">
        <f>'[21]2011. 2월'!D36</f>
        <v>59.8</v>
      </c>
      <c r="F13" s="5">
        <f>'[21]2011. 2월'!E36</f>
        <v>66</v>
      </c>
      <c r="G13" s="6">
        <f>'[21]2011. 2월'!F36</f>
        <v>26.28</v>
      </c>
      <c r="H13" s="6">
        <f>'[21]2011. 2월'!G36</f>
        <v>3.456</v>
      </c>
      <c r="I13" s="4">
        <f>'[21]2011. 2월'!H36</f>
        <v>42500</v>
      </c>
      <c r="J13" s="4">
        <f>'[21]2011. 2월'!I36</f>
        <v>34</v>
      </c>
      <c r="K13" s="5">
        <f>'[21]2011. 2월'!J36</f>
        <v>6.9</v>
      </c>
      <c r="L13" s="5">
        <f>'[21]2011. 2월'!K36</f>
        <v>9.9</v>
      </c>
      <c r="M13" s="5">
        <f>'[21]2011. 2월'!L36</f>
        <v>8</v>
      </c>
      <c r="N13" s="6">
        <f>'[21]2011. 2월'!M36</f>
        <v>9.3360000000000003</v>
      </c>
      <c r="O13" s="6">
        <f>'[21]2011. 2월'!N36</f>
        <v>1.1040000000000001</v>
      </c>
      <c r="P13" s="7" t="s">
        <v>61</v>
      </c>
    </row>
    <row r="14" spans="1:16" ht="18.75" customHeight="1">
      <c r="A14" s="22" t="s">
        <v>18</v>
      </c>
      <c r="B14" s="1" t="s">
        <v>13</v>
      </c>
      <c r="C14" s="4">
        <f>'[21]2011. 3월'!B38</f>
        <v>35</v>
      </c>
      <c r="D14" s="5">
        <f>'[21]2011. 3월'!C38</f>
        <v>80.7</v>
      </c>
      <c r="E14" s="5">
        <f>'[21]2011. 3월'!D38</f>
        <v>67.8</v>
      </c>
      <c r="F14" s="5">
        <f>'[21]2011. 3월'!E38</f>
        <v>60</v>
      </c>
      <c r="G14" s="6">
        <f>'[21]2011. 3월'!F38</f>
        <v>27.36</v>
      </c>
      <c r="H14" s="6">
        <f>'[21]2011. 3월'!G38</f>
        <v>3.8639999999999999</v>
      </c>
      <c r="I14" s="4">
        <f>'[21]2011. 3월'!H38</f>
        <v>42000</v>
      </c>
      <c r="J14" s="4">
        <f>'[21]2011. 3월'!I38</f>
        <v>35</v>
      </c>
      <c r="K14" s="5">
        <f>'[21]2011. 3월'!J38</f>
        <v>4.9000000000000004</v>
      </c>
      <c r="L14" s="5">
        <f>'[21]2011. 3월'!K38</f>
        <v>8.1999999999999993</v>
      </c>
      <c r="M14" s="5">
        <f>'[21]2011. 3월'!L38</f>
        <v>9.3000000000000007</v>
      </c>
      <c r="N14" s="6">
        <f>'[21]2011. 3월'!M38</f>
        <v>9.7680000000000007</v>
      </c>
      <c r="O14" s="6">
        <f>'[21]2011. 3월'!N38</f>
        <v>1.4159999999999999</v>
      </c>
      <c r="P14" s="7" t="s">
        <v>61</v>
      </c>
    </row>
    <row r="15" spans="1:16" ht="18.75" customHeight="1">
      <c r="A15" s="22"/>
      <c r="B15" s="1" t="s">
        <v>14</v>
      </c>
      <c r="C15" s="4">
        <f>'[21]2011. 3월'!B37</f>
        <v>35</v>
      </c>
      <c r="D15" s="5">
        <f>'[21]2011. 3월'!C37</f>
        <v>80.7</v>
      </c>
      <c r="E15" s="5">
        <f>'[21]2011. 3월'!D37</f>
        <v>67.8</v>
      </c>
      <c r="F15" s="5">
        <f>'[21]2011. 3월'!E37</f>
        <v>60</v>
      </c>
      <c r="G15" s="6">
        <f>'[21]2011. 3월'!F37</f>
        <v>27.36</v>
      </c>
      <c r="H15" s="6">
        <f>'[21]2011. 3월'!G37</f>
        <v>3.8639999999999999</v>
      </c>
      <c r="I15" s="4">
        <f>'[21]2011. 3월'!H37</f>
        <v>42000</v>
      </c>
      <c r="J15" s="4">
        <f>'[21]2011. 3월'!I37</f>
        <v>35</v>
      </c>
      <c r="K15" s="5">
        <f>'[21]2011. 3월'!J37</f>
        <v>4.9000000000000004</v>
      </c>
      <c r="L15" s="5">
        <f>'[21]2011. 3월'!K37</f>
        <v>8.1999999999999993</v>
      </c>
      <c r="M15" s="5">
        <f>'[21]2011. 3월'!L37</f>
        <v>9.3000000000000007</v>
      </c>
      <c r="N15" s="6">
        <f>'[21]2011. 3월'!M37</f>
        <v>9.7680000000000007</v>
      </c>
      <c r="O15" s="6">
        <f>'[21]2011. 3월'!N37</f>
        <v>1.4159999999999999</v>
      </c>
      <c r="P15" s="7" t="s">
        <v>61</v>
      </c>
    </row>
    <row r="16" spans="1:16" ht="18.75" customHeight="1">
      <c r="A16" s="22"/>
      <c r="B16" s="1" t="s">
        <v>15</v>
      </c>
      <c r="C16" s="4">
        <f>'[21]2011. 3월'!B36</f>
        <v>35</v>
      </c>
      <c r="D16" s="5">
        <f>'[21]2011. 3월'!C36</f>
        <v>80.7</v>
      </c>
      <c r="E16" s="5">
        <f>'[21]2011. 3월'!D36</f>
        <v>67.8</v>
      </c>
      <c r="F16" s="5">
        <f>'[21]2011. 3월'!E36</f>
        <v>60</v>
      </c>
      <c r="G16" s="6">
        <f>'[21]2011. 3월'!F36</f>
        <v>27.36</v>
      </c>
      <c r="H16" s="6">
        <f>'[21]2011. 3월'!G36</f>
        <v>3.8639999999999999</v>
      </c>
      <c r="I16" s="4">
        <f>'[21]2011. 3월'!H36</f>
        <v>42000</v>
      </c>
      <c r="J16" s="4">
        <f>'[21]2011. 3월'!I36</f>
        <v>35</v>
      </c>
      <c r="K16" s="5">
        <f>'[21]2011. 3월'!J36</f>
        <v>4.9000000000000004</v>
      </c>
      <c r="L16" s="5">
        <f>'[21]2011. 3월'!K36</f>
        <v>8.1999999999999993</v>
      </c>
      <c r="M16" s="5">
        <f>'[21]2011. 3월'!L36</f>
        <v>9.3000000000000007</v>
      </c>
      <c r="N16" s="6">
        <f>'[21]2011. 3월'!M36</f>
        <v>9.7680000000000007</v>
      </c>
      <c r="O16" s="6">
        <f>'[21]2011. 3월'!N36</f>
        <v>1.4159999999999999</v>
      </c>
      <c r="P16" s="7" t="s">
        <v>61</v>
      </c>
    </row>
    <row r="17" spans="1:16" ht="18.75" customHeight="1">
      <c r="A17" s="22" t="s">
        <v>19</v>
      </c>
      <c r="B17" s="1" t="s">
        <v>13</v>
      </c>
      <c r="C17" s="4">
        <f>'[21]2011. 4월'!B38</f>
        <v>26</v>
      </c>
      <c r="D17" s="5">
        <f>'[21]2011. 4월'!C38</f>
        <v>65.099999999999994</v>
      </c>
      <c r="E17" s="5">
        <f>'[21]2011. 4월'!D38</f>
        <v>53.7</v>
      </c>
      <c r="F17" s="5">
        <f>'[21]2011. 4월'!E38</f>
        <v>89</v>
      </c>
      <c r="G17" s="6">
        <f>'[21]2011. 4월'!F38</f>
        <v>23.6</v>
      </c>
      <c r="H17" s="6">
        <f>'[21]2011. 4월'!G38</f>
        <v>3.8159999999999998</v>
      </c>
      <c r="I17" s="4">
        <f>'[21]2011. 4월'!H38</f>
        <v>43000</v>
      </c>
      <c r="J17" s="4">
        <f>'[21]2011. 4월'!I38</f>
        <v>26</v>
      </c>
      <c r="K17" s="5">
        <f>'[21]2011. 4월'!J38</f>
        <v>3</v>
      </c>
      <c r="L17" s="5">
        <f>'[21]2011. 4월'!K38</f>
        <v>5.8</v>
      </c>
      <c r="M17" s="5">
        <f>'[21]2011. 4월'!L38</f>
        <v>5.6</v>
      </c>
      <c r="N17" s="6">
        <f>'[21]2011. 4월'!M38</f>
        <v>6.3360000000000003</v>
      </c>
      <c r="O17" s="6">
        <f>'[21]2011. 4월'!N38</f>
        <v>0.66</v>
      </c>
      <c r="P17" s="7" t="s">
        <v>61</v>
      </c>
    </row>
    <row r="18" spans="1:16" ht="18.75" customHeight="1">
      <c r="A18" s="22"/>
      <c r="B18" s="1" t="s">
        <v>14</v>
      </c>
      <c r="C18" s="4">
        <f>'[21]2011. 4월'!B37</f>
        <v>26</v>
      </c>
      <c r="D18" s="5">
        <f>'[21]2011. 4월'!C37</f>
        <v>65.099999999999994</v>
      </c>
      <c r="E18" s="5">
        <f>'[21]2011. 4월'!D37</f>
        <v>53.7</v>
      </c>
      <c r="F18" s="5">
        <f>'[21]2011. 4월'!E37</f>
        <v>89</v>
      </c>
      <c r="G18" s="6">
        <f>'[21]2011. 4월'!F37</f>
        <v>23.6</v>
      </c>
      <c r="H18" s="6">
        <f>'[21]2011. 4월'!G37</f>
        <v>3.8159999999999998</v>
      </c>
      <c r="I18" s="4">
        <f>'[21]2011. 4월'!H37</f>
        <v>42500</v>
      </c>
      <c r="J18" s="4">
        <f>'[21]2011. 4월'!I37</f>
        <v>26</v>
      </c>
      <c r="K18" s="5">
        <f>'[21]2011. 4월'!J37</f>
        <v>3</v>
      </c>
      <c r="L18" s="5">
        <f>'[21]2011. 4월'!K37</f>
        <v>5.8</v>
      </c>
      <c r="M18" s="5">
        <f>'[21]2011. 4월'!L37</f>
        <v>5.6</v>
      </c>
      <c r="N18" s="6">
        <f>'[21]2011. 4월'!M37</f>
        <v>6.3360000000000003</v>
      </c>
      <c r="O18" s="6">
        <f>'[21]2011. 4월'!N37</f>
        <v>0.66</v>
      </c>
      <c r="P18" s="7" t="s">
        <v>61</v>
      </c>
    </row>
    <row r="19" spans="1:16" ht="18.75" customHeight="1">
      <c r="A19" s="22"/>
      <c r="B19" s="1" t="s">
        <v>15</v>
      </c>
      <c r="C19" s="4">
        <f>'[21]2011. 4월'!B36</f>
        <v>26</v>
      </c>
      <c r="D19" s="5">
        <f>'[21]2011. 4월'!C36</f>
        <v>65.099999999999994</v>
      </c>
      <c r="E19" s="5">
        <f>'[21]2011. 4월'!D36</f>
        <v>53.7</v>
      </c>
      <c r="F19" s="5">
        <f>'[21]2011. 4월'!E36</f>
        <v>89</v>
      </c>
      <c r="G19" s="6">
        <f>'[21]2011. 4월'!F36</f>
        <v>23.6</v>
      </c>
      <c r="H19" s="6">
        <f>'[21]2011. 4월'!G36</f>
        <v>3.8159999999999998</v>
      </c>
      <c r="I19" s="4">
        <f>'[21]2011. 4월'!H36</f>
        <v>42500</v>
      </c>
      <c r="J19" s="4">
        <f>'[21]2011. 4월'!I36</f>
        <v>26</v>
      </c>
      <c r="K19" s="5">
        <f>'[21]2011. 4월'!J36</f>
        <v>3</v>
      </c>
      <c r="L19" s="5">
        <f>'[21]2011. 4월'!K36</f>
        <v>5.8</v>
      </c>
      <c r="M19" s="5">
        <f>'[21]2011. 4월'!L36</f>
        <v>5.6</v>
      </c>
      <c r="N19" s="6">
        <f>'[21]2011. 4월'!M36</f>
        <v>6.3360000000000003</v>
      </c>
      <c r="O19" s="6">
        <f>'[21]2011. 4월'!N36</f>
        <v>0.66</v>
      </c>
      <c r="P19" s="7" t="s">
        <v>61</v>
      </c>
    </row>
    <row r="20" spans="1:16" ht="18.75" customHeight="1">
      <c r="A20" s="22" t="s">
        <v>20</v>
      </c>
      <c r="B20" s="1" t="s">
        <v>13</v>
      </c>
      <c r="C20" s="4">
        <f>'[21]2011. 5월'!B38</f>
        <v>22</v>
      </c>
      <c r="D20" s="5">
        <f>'[21]2011. 5월'!C38</f>
        <v>93.6</v>
      </c>
      <c r="E20" s="5">
        <f>'[21]2011. 5월'!D38</f>
        <v>75</v>
      </c>
      <c r="F20" s="5">
        <f>'[21]2011. 5월'!E38</f>
        <v>80</v>
      </c>
      <c r="G20" s="6">
        <f>'[21]2011. 5월'!F38</f>
        <v>29.84</v>
      </c>
      <c r="H20" s="6">
        <f>'[21]2011. 5월'!G38</f>
        <v>3.8159999999999998</v>
      </c>
      <c r="I20" s="4">
        <f>'[21]2011. 5월'!H38</f>
        <v>4000</v>
      </c>
      <c r="J20" s="4">
        <f>'[21]2011. 5월'!I38</f>
        <v>22</v>
      </c>
      <c r="K20" s="5">
        <f>'[21]2011. 5월'!J38</f>
        <v>3.1</v>
      </c>
      <c r="L20" s="5">
        <f>'[21]2011. 5월'!K38</f>
        <v>5.4</v>
      </c>
      <c r="M20" s="5">
        <f>'[21]2011. 5월'!L38</f>
        <v>2</v>
      </c>
      <c r="N20" s="6">
        <f>'[21]2011. 5월'!M38</f>
        <v>5.16</v>
      </c>
      <c r="O20" s="6">
        <f>'[21]2011. 5월'!N38</f>
        <v>0.22800000000000001</v>
      </c>
      <c r="P20" s="7" t="s">
        <v>61</v>
      </c>
    </row>
    <row r="21" spans="1:16" ht="18.75" customHeight="1">
      <c r="A21" s="22"/>
      <c r="B21" s="1" t="s">
        <v>14</v>
      </c>
      <c r="C21" s="4">
        <f>'[21]2011. 5월'!B37</f>
        <v>22</v>
      </c>
      <c r="D21" s="5">
        <f>'[21]2011. 5월'!C37</f>
        <v>93.6</v>
      </c>
      <c r="E21" s="5">
        <f>'[21]2011. 5월'!D37</f>
        <v>75</v>
      </c>
      <c r="F21" s="5">
        <f>'[21]2011. 5월'!E37</f>
        <v>80</v>
      </c>
      <c r="G21" s="6">
        <f>'[21]2011. 5월'!F37</f>
        <v>29.84</v>
      </c>
      <c r="H21" s="6">
        <f>'[21]2011. 5월'!G37</f>
        <v>3.8159999999999998</v>
      </c>
      <c r="I21" s="4">
        <f>'[21]2011. 5월'!H37</f>
        <v>4000</v>
      </c>
      <c r="J21" s="4">
        <f>'[21]2011. 5월'!I37</f>
        <v>22</v>
      </c>
      <c r="K21" s="5">
        <f>'[21]2011. 5월'!J37</f>
        <v>3.1</v>
      </c>
      <c r="L21" s="5">
        <f>'[21]2011. 5월'!K37</f>
        <v>5.4</v>
      </c>
      <c r="M21" s="5">
        <f>'[21]2011. 5월'!L37</f>
        <v>2</v>
      </c>
      <c r="N21" s="6">
        <f>'[21]2011. 5월'!M37</f>
        <v>5.16</v>
      </c>
      <c r="O21" s="6">
        <f>'[21]2011. 5월'!N37</f>
        <v>0.22800000000000001</v>
      </c>
      <c r="P21" s="7" t="s">
        <v>61</v>
      </c>
    </row>
    <row r="22" spans="1:16" ht="18.75" customHeight="1">
      <c r="A22" s="22"/>
      <c r="B22" s="1" t="s">
        <v>15</v>
      </c>
      <c r="C22" s="4">
        <f>'[21]2011. 5월'!B36</f>
        <v>22</v>
      </c>
      <c r="D22" s="5">
        <f>'[21]2011. 5월'!C36</f>
        <v>93.6</v>
      </c>
      <c r="E22" s="5">
        <f>'[21]2011. 5월'!D36</f>
        <v>75</v>
      </c>
      <c r="F22" s="5">
        <f>'[21]2011. 5월'!E36</f>
        <v>80</v>
      </c>
      <c r="G22" s="6">
        <f>'[21]2011. 5월'!F36</f>
        <v>29.84</v>
      </c>
      <c r="H22" s="6">
        <f>'[21]2011. 5월'!G36</f>
        <v>3.8159999999999998</v>
      </c>
      <c r="I22" s="4">
        <f>'[21]2011. 5월'!H36</f>
        <v>4000</v>
      </c>
      <c r="J22" s="4">
        <f>'[21]2011. 5월'!I36</f>
        <v>22</v>
      </c>
      <c r="K22" s="5">
        <f>'[21]2011. 5월'!J36</f>
        <v>3.1</v>
      </c>
      <c r="L22" s="5">
        <f>'[21]2011. 5월'!K36</f>
        <v>5.4</v>
      </c>
      <c r="M22" s="5">
        <f>'[21]2011. 5월'!L36</f>
        <v>2</v>
      </c>
      <c r="N22" s="6">
        <f>'[21]2011. 5월'!M36</f>
        <v>5.16</v>
      </c>
      <c r="O22" s="6">
        <f>'[21]2011. 5월'!N36</f>
        <v>0.22800000000000001</v>
      </c>
      <c r="P22" s="7" t="s">
        <v>61</v>
      </c>
    </row>
    <row r="23" spans="1:16" ht="18.75" customHeight="1">
      <c r="A23" s="22" t="s">
        <v>21</v>
      </c>
      <c r="B23" s="1" t="s">
        <v>13</v>
      </c>
      <c r="C23" s="4">
        <f>'[21]2011. 6월'!B38</f>
        <v>23</v>
      </c>
      <c r="D23" s="5">
        <f>'[21]2011. 6월'!C38</f>
        <v>96.8</v>
      </c>
      <c r="E23" s="5">
        <f>'[21]2011. 6월'!D38</f>
        <v>80.3</v>
      </c>
      <c r="F23" s="5">
        <f>'[21]2011. 6월'!E38</f>
        <v>81</v>
      </c>
      <c r="G23" s="6">
        <f>'[21]2011. 6월'!F38</f>
        <v>30.24</v>
      </c>
      <c r="H23" s="6">
        <f>'[21]2011. 6월'!G38</f>
        <v>3.8639999999999999</v>
      </c>
      <c r="I23" s="4">
        <f>'[21]2011. 6월'!H38</f>
        <v>9000</v>
      </c>
      <c r="J23" s="4">
        <f>'[21]2011. 6월'!I38</f>
        <v>23</v>
      </c>
      <c r="K23" s="5">
        <f>'[21]2011. 6월'!J38</f>
        <v>3.1</v>
      </c>
      <c r="L23" s="5">
        <f>'[21]2011. 6월'!K38</f>
        <v>5.4</v>
      </c>
      <c r="M23" s="5">
        <f>'[21]2011. 6월'!L38</f>
        <v>1.2</v>
      </c>
      <c r="N23" s="6">
        <f>'[21]2011. 6월'!M38</f>
        <v>4.968</v>
      </c>
      <c r="O23" s="6">
        <f>'[21]2011. 6월'!N38</f>
        <v>0.48</v>
      </c>
      <c r="P23" s="7" t="s">
        <v>61</v>
      </c>
    </row>
    <row r="24" spans="1:16" ht="18.75" customHeight="1">
      <c r="A24" s="22"/>
      <c r="B24" s="1" t="s">
        <v>14</v>
      </c>
      <c r="C24" s="4">
        <f>'[21]2011. 6월'!B37</f>
        <v>23</v>
      </c>
      <c r="D24" s="5">
        <f>'[21]2011. 6월'!C37</f>
        <v>96.8</v>
      </c>
      <c r="E24" s="5">
        <f>'[21]2011. 6월'!D37</f>
        <v>80.3</v>
      </c>
      <c r="F24" s="5">
        <f>'[21]2011. 6월'!E37</f>
        <v>81</v>
      </c>
      <c r="G24" s="6">
        <f>'[21]2011. 6월'!F37</f>
        <v>30.24</v>
      </c>
      <c r="H24" s="6">
        <f>'[21]2011. 6월'!G37</f>
        <v>3.8639999999999999</v>
      </c>
      <c r="I24" s="4">
        <f>'[21]2011. 6월'!H37</f>
        <v>9000</v>
      </c>
      <c r="J24" s="4">
        <f>'[21]2011. 6월'!I37</f>
        <v>23</v>
      </c>
      <c r="K24" s="5">
        <f>'[21]2011. 6월'!J37</f>
        <v>3.1</v>
      </c>
      <c r="L24" s="5">
        <f>'[21]2011. 6월'!K37</f>
        <v>5.4</v>
      </c>
      <c r="M24" s="5">
        <f>'[21]2011. 6월'!L37</f>
        <v>1.2</v>
      </c>
      <c r="N24" s="6">
        <f>'[21]2011. 6월'!M37</f>
        <v>4.968</v>
      </c>
      <c r="O24" s="6">
        <f>'[21]2011. 6월'!N37</f>
        <v>0.48</v>
      </c>
      <c r="P24" s="7" t="s">
        <v>61</v>
      </c>
    </row>
    <row r="25" spans="1:16" ht="18.75" customHeight="1">
      <c r="A25" s="22"/>
      <c r="B25" s="1" t="s">
        <v>15</v>
      </c>
      <c r="C25" s="4">
        <f>'[21]2011. 6월'!B36</f>
        <v>23</v>
      </c>
      <c r="D25" s="5">
        <f>'[21]2011. 6월'!C36</f>
        <v>96.8</v>
      </c>
      <c r="E25" s="5">
        <f>'[21]2011. 6월'!D36</f>
        <v>80.3</v>
      </c>
      <c r="F25" s="5">
        <f>'[21]2011. 6월'!E36</f>
        <v>81</v>
      </c>
      <c r="G25" s="6">
        <f>'[21]2011. 6월'!F36</f>
        <v>30.24</v>
      </c>
      <c r="H25" s="6">
        <f>'[21]2011. 6월'!G36</f>
        <v>3.8639999999999999</v>
      </c>
      <c r="I25" s="4">
        <f>'[21]2011. 6월'!H36</f>
        <v>9000</v>
      </c>
      <c r="J25" s="4">
        <f>'[21]2011. 6월'!I36</f>
        <v>23</v>
      </c>
      <c r="K25" s="5">
        <f>'[21]2011. 6월'!J36</f>
        <v>3.1</v>
      </c>
      <c r="L25" s="5">
        <f>'[21]2011. 6월'!K36</f>
        <v>5.4</v>
      </c>
      <c r="M25" s="5">
        <f>'[21]2011. 6월'!L36</f>
        <v>1.2</v>
      </c>
      <c r="N25" s="6">
        <f>'[21]2011. 6월'!M36</f>
        <v>4.968</v>
      </c>
      <c r="O25" s="6">
        <f>'[21]2011. 6월'!N36</f>
        <v>0.48</v>
      </c>
      <c r="P25" s="7" t="s">
        <v>61</v>
      </c>
    </row>
    <row r="26" spans="1:16" ht="18.75" customHeight="1">
      <c r="A26" s="22" t="s">
        <v>22</v>
      </c>
      <c r="B26" s="1" t="s">
        <v>13</v>
      </c>
      <c r="C26" s="4">
        <f>'[21]2011. 7월'!B38</f>
        <v>27</v>
      </c>
      <c r="D26" s="5">
        <f>'[21]2011. 7월'!C38</f>
        <v>82.4</v>
      </c>
      <c r="E26" s="5">
        <f>'[21]2011. 7월'!D38</f>
        <v>68</v>
      </c>
      <c r="F26" s="5">
        <f>'[21]2011. 7월'!E38</f>
        <v>44</v>
      </c>
      <c r="G26" s="6">
        <f>'[21]2011. 7월'!F38</f>
        <v>19.536000000000001</v>
      </c>
      <c r="H26" s="6">
        <f>'[21]2011. 7월'!G38</f>
        <v>2.5920000000000001</v>
      </c>
      <c r="I26" s="4">
        <f>'[21]2011. 7월'!H38</f>
        <v>10000</v>
      </c>
      <c r="J26" s="4">
        <f>'[21]2011. 7월'!I38</f>
        <v>27</v>
      </c>
      <c r="K26" s="5">
        <f>'[21]2011. 7월'!J38</f>
        <v>3</v>
      </c>
      <c r="L26" s="5">
        <f>'[21]2011. 7월'!K38</f>
        <v>5.3</v>
      </c>
      <c r="M26" s="5">
        <f>'[21]2011. 7월'!L38</f>
        <v>0.6</v>
      </c>
      <c r="N26" s="6">
        <f>'[21]2011. 7월'!M38</f>
        <v>4.8239999999999998</v>
      </c>
      <c r="O26" s="6">
        <f>'[21]2011. 7월'!N38</f>
        <v>0.45600000000000002</v>
      </c>
      <c r="P26" s="7" t="s">
        <v>61</v>
      </c>
    </row>
    <row r="27" spans="1:16" ht="18.75" customHeight="1">
      <c r="A27" s="22"/>
      <c r="B27" s="1" t="s">
        <v>14</v>
      </c>
      <c r="C27" s="4">
        <f>'[21]2011. 7월'!B37</f>
        <v>27</v>
      </c>
      <c r="D27" s="5">
        <f>'[21]2011. 7월'!C37</f>
        <v>82.4</v>
      </c>
      <c r="E27" s="5">
        <f>'[21]2011. 7월'!D37</f>
        <v>68</v>
      </c>
      <c r="F27" s="5">
        <f>'[21]2011. 7월'!E37</f>
        <v>44</v>
      </c>
      <c r="G27" s="6">
        <f>'[21]2011. 7월'!F37</f>
        <v>19.536000000000001</v>
      </c>
      <c r="H27" s="6">
        <f>'[21]2011. 7월'!G37</f>
        <v>2.5920000000000001</v>
      </c>
      <c r="I27" s="4">
        <f>'[21]2011. 7월'!H37</f>
        <v>9500</v>
      </c>
      <c r="J27" s="4">
        <f>'[21]2011. 7월'!I37</f>
        <v>27</v>
      </c>
      <c r="K27" s="5">
        <f>'[21]2011. 7월'!J37</f>
        <v>3</v>
      </c>
      <c r="L27" s="5">
        <f>'[21]2011. 7월'!K37</f>
        <v>5.3</v>
      </c>
      <c r="M27" s="5">
        <f>'[21]2011. 7월'!L37</f>
        <v>0.6</v>
      </c>
      <c r="N27" s="6">
        <f>'[21]2011. 7월'!M37</f>
        <v>4.8239999999999998</v>
      </c>
      <c r="O27" s="6">
        <f>'[21]2011. 7월'!N37</f>
        <v>0.45600000000000002</v>
      </c>
      <c r="P27" s="7" t="s">
        <v>61</v>
      </c>
    </row>
    <row r="28" spans="1:16" ht="18.75" customHeight="1">
      <c r="A28" s="22"/>
      <c r="B28" s="1" t="s">
        <v>15</v>
      </c>
      <c r="C28" s="4">
        <f>'[21]2011. 7월'!B36</f>
        <v>27</v>
      </c>
      <c r="D28" s="5">
        <f>'[21]2011. 7월'!C36</f>
        <v>82.4</v>
      </c>
      <c r="E28" s="5">
        <f>'[21]2011. 7월'!D36</f>
        <v>68</v>
      </c>
      <c r="F28" s="5">
        <f>'[21]2011. 7월'!E36</f>
        <v>44</v>
      </c>
      <c r="G28" s="6">
        <f>'[21]2011. 7월'!F36</f>
        <v>19.536000000000001</v>
      </c>
      <c r="H28" s="6">
        <f>'[21]2011. 7월'!G36</f>
        <v>2.5920000000000001</v>
      </c>
      <c r="I28" s="4">
        <f>'[21]2011. 7월'!H36</f>
        <v>9500</v>
      </c>
      <c r="J28" s="4">
        <f>'[21]2011. 7월'!I36</f>
        <v>27</v>
      </c>
      <c r="K28" s="5">
        <f>'[21]2011. 7월'!J36</f>
        <v>3</v>
      </c>
      <c r="L28" s="5">
        <f>'[21]2011. 7월'!K36</f>
        <v>5.3</v>
      </c>
      <c r="M28" s="5">
        <f>'[21]2011. 7월'!L36</f>
        <v>0.6</v>
      </c>
      <c r="N28" s="6">
        <f>'[21]2011. 7월'!M36</f>
        <v>4.8239999999999998</v>
      </c>
      <c r="O28" s="6">
        <f>'[21]2011. 7월'!N36</f>
        <v>0.45600000000000002</v>
      </c>
      <c r="P28" s="7" t="s">
        <v>61</v>
      </c>
    </row>
    <row r="29" spans="1:16" ht="18.75" customHeight="1">
      <c r="A29" s="22" t="s">
        <v>23</v>
      </c>
      <c r="B29" s="1" t="s">
        <v>13</v>
      </c>
      <c r="C29" s="4">
        <f>'[21]2011. 8월'!B38</f>
        <v>22</v>
      </c>
      <c r="D29" s="5">
        <f>'[21]2011. 8월'!C38</f>
        <v>92.1</v>
      </c>
      <c r="E29" s="5">
        <f>'[21]2011. 8월'!D38</f>
        <v>76.2</v>
      </c>
      <c r="F29" s="5">
        <f>'[21]2011. 8월'!E38</f>
        <v>70</v>
      </c>
      <c r="G29" s="6">
        <f>'[21]2011. 8월'!F38</f>
        <v>20.303999999999998</v>
      </c>
      <c r="H29" s="6">
        <f>'[21]2011. 8월'!G38</f>
        <v>2.7839999999999998</v>
      </c>
      <c r="I29" s="4">
        <f>'[21]2011. 8월'!H38</f>
        <v>9000</v>
      </c>
      <c r="J29" s="4">
        <f>'[21]2011. 8월'!I38</f>
        <v>22</v>
      </c>
      <c r="K29" s="5">
        <f>'[21]2011. 8월'!J38</f>
        <v>3</v>
      </c>
      <c r="L29" s="5">
        <f>'[21]2011. 8월'!K38</f>
        <v>5.2</v>
      </c>
      <c r="M29" s="5">
        <f>'[21]2011. 8월'!L38</f>
        <v>0.8</v>
      </c>
      <c r="N29" s="6">
        <f>'[21]2011. 8월'!M38</f>
        <v>4.4400000000000004</v>
      </c>
      <c r="O29" s="6">
        <f>'[21]2011. 8월'!N38</f>
        <v>0.53800000000000003</v>
      </c>
      <c r="P29" s="7" t="str">
        <f>'[21]2011. 8월'!O38</f>
        <v>&lt;30</v>
      </c>
    </row>
    <row r="30" spans="1:16" ht="18.75" customHeight="1">
      <c r="A30" s="22"/>
      <c r="B30" s="1" t="s">
        <v>14</v>
      </c>
      <c r="C30" s="4">
        <f>'[21]2011. 8월'!B37</f>
        <v>22</v>
      </c>
      <c r="D30" s="5">
        <f>'[21]2011. 8월'!C37</f>
        <v>92.1</v>
      </c>
      <c r="E30" s="5">
        <f>'[21]2011. 8월'!D37</f>
        <v>76.2</v>
      </c>
      <c r="F30" s="5">
        <f>'[21]2011. 8월'!E37</f>
        <v>70</v>
      </c>
      <c r="G30" s="6">
        <f>'[21]2011. 8월'!F37</f>
        <v>20.303999999999998</v>
      </c>
      <c r="H30" s="6">
        <f>'[21]2011. 8월'!G37</f>
        <v>2.7839999999999998</v>
      </c>
      <c r="I30" s="4">
        <f>'[21]2011. 8월'!H37</f>
        <v>9000</v>
      </c>
      <c r="J30" s="4">
        <f>'[21]2011. 8월'!I37</f>
        <v>22</v>
      </c>
      <c r="K30" s="5">
        <f>'[21]2011. 8월'!J37</f>
        <v>3</v>
      </c>
      <c r="L30" s="5">
        <f>'[21]2011. 8월'!K37</f>
        <v>5.2</v>
      </c>
      <c r="M30" s="5">
        <f>'[21]2011. 8월'!L37</f>
        <v>0.8</v>
      </c>
      <c r="N30" s="6">
        <f>'[21]2011. 8월'!M37</f>
        <v>4.4400000000000004</v>
      </c>
      <c r="O30" s="6">
        <f>'[21]2011. 8월'!N37</f>
        <v>0.53800000000000003</v>
      </c>
      <c r="P30" s="7" t="str">
        <f>'[21]2011. 8월'!O37</f>
        <v>&lt;30</v>
      </c>
    </row>
    <row r="31" spans="1:16" ht="18.75" customHeight="1">
      <c r="A31" s="22"/>
      <c r="B31" s="1" t="s">
        <v>15</v>
      </c>
      <c r="C31" s="4">
        <f>'[21]2011. 8월'!B36</f>
        <v>22</v>
      </c>
      <c r="D31" s="5">
        <f>'[21]2011. 8월'!C36</f>
        <v>92.1</v>
      </c>
      <c r="E31" s="5">
        <f>'[21]2011. 8월'!D36</f>
        <v>76.2</v>
      </c>
      <c r="F31" s="5">
        <f>'[21]2011. 8월'!E36</f>
        <v>70</v>
      </c>
      <c r="G31" s="6">
        <f>'[21]2011. 8월'!F36</f>
        <v>20.303999999999998</v>
      </c>
      <c r="H31" s="6">
        <f>'[21]2011. 8월'!G36</f>
        <v>2.7839999999999998</v>
      </c>
      <c r="I31" s="4">
        <f>'[21]2011. 8월'!H36</f>
        <v>9000</v>
      </c>
      <c r="J31" s="4">
        <f>'[21]2011. 8월'!I36</f>
        <v>22</v>
      </c>
      <c r="K31" s="5">
        <f>'[21]2011. 8월'!J36</f>
        <v>3</v>
      </c>
      <c r="L31" s="5">
        <f>'[21]2011. 8월'!K36</f>
        <v>5.2</v>
      </c>
      <c r="M31" s="5">
        <f>'[21]2011. 8월'!L36</f>
        <v>0.8</v>
      </c>
      <c r="N31" s="6">
        <f>'[21]2011. 8월'!M36</f>
        <v>4.4400000000000004</v>
      </c>
      <c r="O31" s="6">
        <f>'[21]2011. 8월'!N36</f>
        <v>0.53800000000000003</v>
      </c>
      <c r="P31" s="7" t="str">
        <f>'[21]2011. 8월'!O36</f>
        <v>&lt;30</v>
      </c>
    </row>
    <row r="32" spans="1:16" ht="18.75" customHeight="1">
      <c r="A32" s="22" t="s">
        <v>24</v>
      </c>
      <c r="B32" s="1" t="s">
        <v>13</v>
      </c>
      <c r="C32" s="4">
        <f>'[21]2011. 9월'!B38</f>
        <v>25</v>
      </c>
      <c r="D32" s="5">
        <f>'[21]2011. 9월'!C38</f>
        <v>92.1</v>
      </c>
      <c r="E32" s="5">
        <f>'[21]2011. 9월'!D38</f>
        <v>75.8</v>
      </c>
      <c r="F32" s="5">
        <f>'[21]2011. 9월'!E38</f>
        <v>84</v>
      </c>
      <c r="G32" s="6">
        <f>'[21]2011. 9월'!F38</f>
        <v>20.76</v>
      </c>
      <c r="H32" s="6">
        <f>'[21]2011. 9월'!G38</f>
        <v>2.3759999999999999</v>
      </c>
      <c r="I32" s="4">
        <f>'[21]2011. 9월'!H38</f>
        <v>9000</v>
      </c>
      <c r="J32" s="4">
        <f>'[21]2011. 9월'!I38</f>
        <v>25</v>
      </c>
      <c r="K32" s="5">
        <f>'[21]2011. 9월'!J38</f>
        <v>2.6</v>
      </c>
      <c r="L32" s="5">
        <f>'[21]2011. 9월'!K38</f>
        <v>4.5999999999999996</v>
      </c>
      <c r="M32" s="5">
        <f>'[21]2011. 9월'!L38</f>
        <v>0.6</v>
      </c>
      <c r="N32" s="6">
        <f>'[21]2011. 9월'!M38</f>
        <v>4.4279999999999999</v>
      </c>
      <c r="O32" s="6">
        <f>'[21]2011. 9월'!N38</f>
        <v>0.624</v>
      </c>
      <c r="P32" s="7" t="str">
        <f>'[21]2011. 9월'!O38</f>
        <v>&lt;30</v>
      </c>
    </row>
    <row r="33" spans="1:16" ht="18.75" customHeight="1">
      <c r="A33" s="22"/>
      <c r="B33" s="1" t="s">
        <v>14</v>
      </c>
      <c r="C33" s="4">
        <f>'[21]2011. 9월'!B37</f>
        <v>25</v>
      </c>
      <c r="D33" s="5">
        <f>'[21]2011. 9월'!C37</f>
        <v>92.1</v>
      </c>
      <c r="E33" s="5">
        <f>'[21]2011. 9월'!D37</f>
        <v>75.8</v>
      </c>
      <c r="F33" s="5">
        <f>'[21]2011. 9월'!E37</f>
        <v>84</v>
      </c>
      <c r="G33" s="6">
        <f>'[21]2011. 9월'!F37</f>
        <v>20.76</v>
      </c>
      <c r="H33" s="6">
        <f>'[21]2011. 9월'!G37</f>
        <v>2.3759999999999999</v>
      </c>
      <c r="I33" s="4">
        <f>'[21]2011. 9월'!H37</f>
        <v>9000</v>
      </c>
      <c r="J33" s="4">
        <f>'[21]2011. 9월'!I37</f>
        <v>25</v>
      </c>
      <c r="K33" s="5">
        <f>'[21]2011. 9월'!J37</f>
        <v>2.6</v>
      </c>
      <c r="L33" s="5">
        <f>'[21]2011. 9월'!K37</f>
        <v>4.5999999999999996</v>
      </c>
      <c r="M33" s="5">
        <f>'[21]2011. 9월'!L37</f>
        <v>0.6</v>
      </c>
      <c r="N33" s="6">
        <f>'[21]2011. 9월'!M37</f>
        <v>4.4279999999999999</v>
      </c>
      <c r="O33" s="6">
        <f>'[21]2011. 9월'!N37</f>
        <v>0.624</v>
      </c>
      <c r="P33" s="7" t="str">
        <f>'[21]2011. 9월'!O37</f>
        <v>&lt;30</v>
      </c>
    </row>
    <row r="34" spans="1:16" ht="18.75" customHeight="1">
      <c r="A34" s="22"/>
      <c r="B34" s="1" t="s">
        <v>15</v>
      </c>
      <c r="C34" s="4">
        <f>'[21]2011. 9월'!B36</f>
        <v>25</v>
      </c>
      <c r="D34" s="5">
        <f>'[21]2011. 9월'!C36</f>
        <v>92.1</v>
      </c>
      <c r="E34" s="5">
        <f>'[21]2011. 9월'!D36</f>
        <v>75.8</v>
      </c>
      <c r="F34" s="5">
        <f>'[21]2011. 9월'!E36</f>
        <v>84</v>
      </c>
      <c r="G34" s="6">
        <f>'[21]2011. 9월'!F36</f>
        <v>20.76</v>
      </c>
      <c r="H34" s="6">
        <f>'[21]2011. 9월'!G36</f>
        <v>2.3759999999999999</v>
      </c>
      <c r="I34" s="4">
        <f>'[21]2011. 9월'!H36</f>
        <v>9000</v>
      </c>
      <c r="J34" s="4">
        <f>'[21]2011. 9월'!I36</f>
        <v>25</v>
      </c>
      <c r="K34" s="5">
        <f>'[21]2011. 9월'!J36</f>
        <v>2.6</v>
      </c>
      <c r="L34" s="5">
        <f>'[21]2011. 9월'!K36</f>
        <v>4.5999999999999996</v>
      </c>
      <c r="M34" s="5">
        <f>'[21]2011. 9월'!L36</f>
        <v>0.6</v>
      </c>
      <c r="N34" s="6">
        <f>'[21]2011. 9월'!M36</f>
        <v>4.4279999999999999</v>
      </c>
      <c r="O34" s="6">
        <f>'[21]2011. 9월'!N36</f>
        <v>0.624</v>
      </c>
      <c r="P34" s="7" t="str">
        <f>'[21]2011. 9월'!O36</f>
        <v>&lt;30</v>
      </c>
    </row>
    <row r="35" spans="1:16" ht="18.75" customHeight="1">
      <c r="A35" s="22" t="s">
        <v>25</v>
      </c>
      <c r="B35" s="1" t="s">
        <v>13</v>
      </c>
      <c r="C35" s="4">
        <f>'[21]2011. 10월'!B38</f>
        <v>21</v>
      </c>
      <c r="D35" s="5">
        <f>'[21]2011. 10월'!C38</f>
        <v>97.8</v>
      </c>
      <c r="E35" s="5">
        <f>'[21]2011. 10월'!D38</f>
        <v>71.2</v>
      </c>
      <c r="F35" s="5">
        <f>'[21]2011. 10월'!E38</f>
        <v>93</v>
      </c>
      <c r="G35" s="6">
        <f>'[21]2011. 10월'!F38</f>
        <v>28.98</v>
      </c>
      <c r="H35" s="6">
        <f>'[21]2011. 10월'!G38</f>
        <v>2.88</v>
      </c>
      <c r="I35" s="4">
        <f>'[21]2011. 10월'!H38</f>
        <v>10000</v>
      </c>
      <c r="J35" s="4">
        <f>'[21]2011. 10월'!I38</f>
        <v>21</v>
      </c>
      <c r="K35" s="5">
        <f>'[21]2011. 10월'!J38</f>
        <v>2.2999999999999998</v>
      </c>
      <c r="L35" s="5">
        <f>'[21]2011. 10월'!K38</f>
        <v>4</v>
      </c>
      <c r="M35" s="5">
        <f>'[21]2011. 10월'!L38</f>
        <v>0.6</v>
      </c>
      <c r="N35" s="6">
        <f>'[21]2011. 10월'!M38</f>
        <v>3.8879999999999999</v>
      </c>
      <c r="O35" s="6">
        <f>'[21]2011. 10월'!N38</f>
        <v>0.63200000000000001</v>
      </c>
      <c r="P35" s="7" t="str">
        <f>'[21]2011. 10월'!O38</f>
        <v>&lt;30</v>
      </c>
    </row>
    <row r="36" spans="1:16" ht="18.75" customHeight="1">
      <c r="A36" s="22"/>
      <c r="B36" s="1" t="s">
        <v>14</v>
      </c>
      <c r="C36" s="4">
        <f>'[21]2011. 10월'!B37</f>
        <v>21</v>
      </c>
      <c r="D36" s="5">
        <f>'[21]2011. 10월'!C37</f>
        <v>97.8</v>
      </c>
      <c r="E36" s="5">
        <f>'[21]2011. 10월'!D37</f>
        <v>71.2</v>
      </c>
      <c r="F36" s="5">
        <f>'[21]2011. 10월'!E37</f>
        <v>93</v>
      </c>
      <c r="G36" s="6">
        <f>'[21]2011. 10월'!F37</f>
        <v>28.98</v>
      </c>
      <c r="H36" s="6">
        <f>'[21]2011. 10월'!G37</f>
        <v>2.88</v>
      </c>
      <c r="I36" s="4">
        <f>'[21]2011. 10월'!H37</f>
        <v>9500</v>
      </c>
      <c r="J36" s="4">
        <f>'[21]2011. 10월'!I37</f>
        <v>21</v>
      </c>
      <c r="K36" s="5">
        <f>'[21]2011. 10월'!J37</f>
        <v>2.2999999999999998</v>
      </c>
      <c r="L36" s="5">
        <f>'[21]2011. 10월'!K37</f>
        <v>4</v>
      </c>
      <c r="M36" s="5">
        <f>'[21]2011. 10월'!L37</f>
        <v>0.6</v>
      </c>
      <c r="N36" s="6">
        <f>'[21]2011. 10월'!M37</f>
        <v>3.8879999999999999</v>
      </c>
      <c r="O36" s="6">
        <f>'[21]2011. 10월'!N37</f>
        <v>0.63200000000000001</v>
      </c>
      <c r="P36" s="7" t="str">
        <f>'[21]2011. 10월'!O37</f>
        <v>&lt;30</v>
      </c>
    </row>
    <row r="37" spans="1:16" ht="18.75" customHeight="1">
      <c r="A37" s="22"/>
      <c r="B37" s="1" t="s">
        <v>15</v>
      </c>
      <c r="C37" s="4">
        <f>'[21]2011. 10월'!B36</f>
        <v>21</v>
      </c>
      <c r="D37" s="5">
        <f>'[21]2011. 10월'!C36</f>
        <v>97.8</v>
      </c>
      <c r="E37" s="5">
        <f>'[21]2011. 10월'!D36</f>
        <v>71.2</v>
      </c>
      <c r="F37" s="5">
        <f>'[21]2011. 10월'!E36</f>
        <v>93</v>
      </c>
      <c r="G37" s="6">
        <f>'[21]2011. 10월'!F36</f>
        <v>28.98</v>
      </c>
      <c r="H37" s="6">
        <f>'[21]2011. 10월'!G36</f>
        <v>2.88</v>
      </c>
      <c r="I37" s="4">
        <f>'[21]2011. 10월'!H36</f>
        <v>9500</v>
      </c>
      <c r="J37" s="4">
        <f>'[21]2011. 10월'!I36</f>
        <v>21</v>
      </c>
      <c r="K37" s="5">
        <f>'[21]2011. 10월'!J36</f>
        <v>2.2999999999999998</v>
      </c>
      <c r="L37" s="5">
        <f>'[21]2011. 10월'!K36</f>
        <v>4</v>
      </c>
      <c r="M37" s="5">
        <f>'[21]2011. 10월'!L36</f>
        <v>0.6</v>
      </c>
      <c r="N37" s="6">
        <f>'[21]2011. 10월'!M36</f>
        <v>3.8879999999999999</v>
      </c>
      <c r="O37" s="6">
        <f>'[21]2011. 10월'!N36</f>
        <v>0.63200000000000001</v>
      </c>
      <c r="P37" s="7" t="str">
        <f>'[21]2011. 10월'!O36</f>
        <v>&lt;30</v>
      </c>
    </row>
    <row r="38" spans="1:16" ht="18.75" customHeight="1">
      <c r="A38" s="22" t="s">
        <v>26</v>
      </c>
      <c r="B38" s="1" t="s">
        <v>13</v>
      </c>
      <c r="C38" s="4">
        <f>'[21]2011. 11월'!B38</f>
        <v>23</v>
      </c>
      <c r="D38" s="5">
        <f>'[21]2011. 11월'!C38</f>
        <v>91.2</v>
      </c>
      <c r="E38" s="5">
        <f>'[21]2011. 11월'!D38</f>
        <v>75.400000000000006</v>
      </c>
      <c r="F38" s="5">
        <f>'[21]2011. 11월'!E38</f>
        <v>81.2</v>
      </c>
      <c r="G38" s="6">
        <f>'[21]2011. 11월'!F38</f>
        <v>32.880000000000003</v>
      </c>
      <c r="H38" s="6">
        <f>'[21]2011. 11월'!G38</f>
        <v>3.1440000000000001</v>
      </c>
      <c r="I38" s="4">
        <f>'[21]2011. 11월'!H38</f>
        <v>9000</v>
      </c>
      <c r="J38" s="4">
        <f>'[21]2011. 11월'!I38</f>
        <v>23</v>
      </c>
      <c r="K38" s="5">
        <f>'[21]2011. 11월'!J38</f>
        <v>2.2999999999999998</v>
      </c>
      <c r="L38" s="5">
        <f>'[21]2011. 11월'!K38</f>
        <v>4.0999999999999996</v>
      </c>
      <c r="M38" s="5">
        <f>'[21]2011. 11월'!L38</f>
        <v>0.8</v>
      </c>
      <c r="N38" s="6">
        <f>'[21]2011. 11월'!M38</f>
        <v>4.1520000000000001</v>
      </c>
      <c r="O38" s="6">
        <f>'[21]2011. 11월'!N38</f>
        <v>0.629</v>
      </c>
      <c r="P38" s="7" t="str">
        <f>'[21]2011. 11월'!O38</f>
        <v>&lt;30</v>
      </c>
    </row>
    <row r="39" spans="1:16" ht="18.75" customHeight="1">
      <c r="A39" s="22"/>
      <c r="B39" s="1" t="s">
        <v>14</v>
      </c>
      <c r="C39" s="4">
        <f>'[21]2011. 11월'!B37</f>
        <v>23</v>
      </c>
      <c r="D39" s="5">
        <f>'[21]2011. 11월'!C37</f>
        <v>91.2</v>
      </c>
      <c r="E39" s="5">
        <f>'[21]2011. 11월'!D37</f>
        <v>75.400000000000006</v>
      </c>
      <c r="F39" s="5">
        <f>'[21]2011. 11월'!E37</f>
        <v>81.2</v>
      </c>
      <c r="G39" s="6">
        <f>'[21]2011. 11월'!F37</f>
        <v>32.880000000000003</v>
      </c>
      <c r="H39" s="6">
        <f>'[21]2011. 11월'!G37</f>
        <v>3.1440000000000001</v>
      </c>
      <c r="I39" s="4">
        <f>'[21]2011. 11월'!H37</f>
        <v>9000</v>
      </c>
      <c r="J39" s="4">
        <f>'[21]2011. 11월'!I37</f>
        <v>23</v>
      </c>
      <c r="K39" s="5">
        <f>'[21]2011. 11월'!J37</f>
        <v>2.2999999999999998</v>
      </c>
      <c r="L39" s="5">
        <f>'[21]2011. 11월'!K37</f>
        <v>4.0999999999999996</v>
      </c>
      <c r="M39" s="5">
        <f>'[21]2011. 11월'!L37</f>
        <v>0.8</v>
      </c>
      <c r="N39" s="6">
        <f>'[21]2011. 11월'!M37</f>
        <v>4.1520000000000001</v>
      </c>
      <c r="O39" s="6">
        <f>'[21]2011. 11월'!N37</f>
        <v>0.629</v>
      </c>
      <c r="P39" s="7" t="str">
        <f>'[21]2011. 11월'!O37</f>
        <v>&lt;30</v>
      </c>
    </row>
    <row r="40" spans="1:16" ht="18.75" customHeight="1">
      <c r="A40" s="22"/>
      <c r="B40" s="1" t="s">
        <v>15</v>
      </c>
      <c r="C40" s="4">
        <f>'[21]2011. 11월'!B36</f>
        <v>23</v>
      </c>
      <c r="D40" s="5">
        <f>'[21]2011. 11월'!C36</f>
        <v>91.2</v>
      </c>
      <c r="E40" s="5">
        <f>'[21]2011. 11월'!D36</f>
        <v>75.400000000000006</v>
      </c>
      <c r="F40" s="5">
        <f>'[21]2011. 11월'!E36</f>
        <v>81.2</v>
      </c>
      <c r="G40" s="6">
        <f>'[21]2011. 11월'!F36</f>
        <v>32.880000000000003</v>
      </c>
      <c r="H40" s="6">
        <f>'[21]2011. 11월'!G36</f>
        <v>3.1440000000000001</v>
      </c>
      <c r="I40" s="4">
        <f>'[21]2011. 11월'!H36</f>
        <v>9000</v>
      </c>
      <c r="J40" s="4">
        <f>'[21]2011. 11월'!I36</f>
        <v>23</v>
      </c>
      <c r="K40" s="5">
        <f>'[21]2011. 11월'!J36</f>
        <v>2.2999999999999998</v>
      </c>
      <c r="L40" s="5">
        <f>'[21]2011. 11월'!K36</f>
        <v>4.0999999999999996</v>
      </c>
      <c r="M40" s="5">
        <f>'[21]2011. 11월'!L36</f>
        <v>0.8</v>
      </c>
      <c r="N40" s="6">
        <f>'[21]2011. 11월'!M36</f>
        <v>4.1520000000000001</v>
      </c>
      <c r="O40" s="6">
        <f>'[21]2011. 11월'!N36</f>
        <v>0.629</v>
      </c>
      <c r="P40" s="7" t="str">
        <f>'[21]2011. 11월'!O36</f>
        <v>&lt;30</v>
      </c>
    </row>
    <row r="41" spans="1:16" ht="18.75" customHeight="1">
      <c r="A41" s="22" t="s">
        <v>27</v>
      </c>
      <c r="B41" s="1" t="s">
        <v>13</v>
      </c>
      <c r="C41" s="4">
        <f>'[21]2011. 12월'!B38</f>
        <v>19</v>
      </c>
      <c r="D41" s="5">
        <f>'[21]2011. 12월'!C38</f>
        <v>105.6</v>
      </c>
      <c r="E41" s="5">
        <f>'[21]2011. 12월'!D38</f>
        <v>88.4</v>
      </c>
      <c r="F41" s="5">
        <f>'[21]2011. 12월'!E38</f>
        <v>96</v>
      </c>
      <c r="G41" s="6">
        <f>'[21]2011. 12월'!F38</f>
        <v>30.84</v>
      </c>
      <c r="H41" s="6">
        <f>'[21]2011. 12월'!G38</f>
        <v>3.1360000000000001</v>
      </c>
      <c r="I41" s="4">
        <f>'[21]2011. 12월'!H38</f>
        <v>8000</v>
      </c>
      <c r="J41" s="4">
        <f>'[21]2011. 12월'!I38</f>
        <v>19</v>
      </c>
      <c r="K41" s="5">
        <f>'[21]2011. 12월'!J38</f>
        <v>2.2999999999999998</v>
      </c>
      <c r="L41" s="5">
        <f>'[21]2011. 12월'!K38</f>
        <v>4.0999999999999996</v>
      </c>
      <c r="M41" s="5">
        <f>'[21]2011. 12월'!L38</f>
        <v>0.8</v>
      </c>
      <c r="N41" s="6">
        <f>'[21]2011. 12월'!M38</f>
        <v>4.3440000000000003</v>
      </c>
      <c r="O41" s="6">
        <f>'[21]2011. 12월'!N38</f>
        <v>0.624</v>
      </c>
      <c r="P41" s="7" t="str">
        <f>'[21]2011. 12월'!O38</f>
        <v>&lt;30</v>
      </c>
    </row>
    <row r="42" spans="1:16" ht="18.75" customHeight="1">
      <c r="A42" s="22"/>
      <c r="B42" s="1" t="s">
        <v>14</v>
      </c>
      <c r="C42" s="4">
        <f>'[21]2011. 12월'!B37</f>
        <v>19</v>
      </c>
      <c r="D42" s="5">
        <f>'[21]2011. 12월'!C37</f>
        <v>105.6</v>
      </c>
      <c r="E42" s="5">
        <f>'[21]2011. 12월'!D37</f>
        <v>88.4</v>
      </c>
      <c r="F42" s="5">
        <f>'[21]2011. 12월'!E37</f>
        <v>96</v>
      </c>
      <c r="G42" s="6">
        <f>'[21]2011. 12월'!F37</f>
        <v>30.84</v>
      </c>
      <c r="H42" s="6">
        <f>'[21]2011. 12월'!G37</f>
        <v>3.1360000000000001</v>
      </c>
      <c r="I42" s="4">
        <f>'[21]2011. 12월'!H37</f>
        <v>8000</v>
      </c>
      <c r="J42" s="4">
        <f>'[21]2011. 12월'!I37</f>
        <v>19</v>
      </c>
      <c r="K42" s="5">
        <f>'[21]2011. 12월'!J37</f>
        <v>2.2999999999999998</v>
      </c>
      <c r="L42" s="5">
        <f>'[21]2011. 12월'!K37</f>
        <v>4.0999999999999996</v>
      </c>
      <c r="M42" s="5">
        <f>'[21]2011. 12월'!L37</f>
        <v>0.8</v>
      </c>
      <c r="N42" s="6">
        <f>'[21]2011. 12월'!M37</f>
        <v>4.3440000000000003</v>
      </c>
      <c r="O42" s="6">
        <f>'[21]2011. 12월'!N37</f>
        <v>0.624</v>
      </c>
      <c r="P42" s="7" t="str">
        <f>'[21]2011. 12월'!O37</f>
        <v>&lt;30</v>
      </c>
    </row>
    <row r="43" spans="1:16" ht="18.75" customHeight="1" thickBot="1">
      <c r="A43" s="23"/>
      <c r="B43" s="8" t="s">
        <v>15</v>
      </c>
      <c r="C43" s="9">
        <f>'[21]2011. 12월'!B36</f>
        <v>19</v>
      </c>
      <c r="D43" s="10">
        <f>'[21]2011. 12월'!C36</f>
        <v>105.6</v>
      </c>
      <c r="E43" s="10">
        <f>'[21]2011. 12월'!D36</f>
        <v>88.4</v>
      </c>
      <c r="F43" s="10">
        <f>'[21]2011. 12월'!E36</f>
        <v>96</v>
      </c>
      <c r="G43" s="11">
        <f>'[21]2011. 12월'!F36</f>
        <v>30.84</v>
      </c>
      <c r="H43" s="11">
        <f>'[21]2011. 12월'!G36</f>
        <v>3.1360000000000001</v>
      </c>
      <c r="I43" s="9">
        <f>'[21]2011. 12월'!H36</f>
        <v>8000</v>
      </c>
      <c r="J43" s="9">
        <f>'[21]2011. 12월'!I36</f>
        <v>19</v>
      </c>
      <c r="K43" s="10">
        <f>'[21]2011. 12월'!J36</f>
        <v>2.2999999999999998</v>
      </c>
      <c r="L43" s="10">
        <f>'[21]2011. 12월'!K36</f>
        <v>4.0999999999999996</v>
      </c>
      <c r="M43" s="10">
        <f>'[21]2011. 12월'!L36</f>
        <v>0.8</v>
      </c>
      <c r="N43" s="11">
        <f>'[21]2011. 12월'!M36</f>
        <v>4.3440000000000003</v>
      </c>
      <c r="O43" s="11">
        <f>'[21]2011. 12월'!N36</f>
        <v>0.624</v>
      </c>
      <c r="P43" s="12" t="str">
        <f>'[21]2011. 12월'!O36</f>
        <v>&lt;30</v>
      </c>
    </row>
  </sheetData>
  <mergeCells count="21">
    <mergeCell ref="A1:J1"/>
    <mergeCell ref="A2:D2"/>
    <mergeCell ref="A3:A4"/>
    <mergeCell ref="B3:B4"/>
    <mergeCell ref="C3:C4"/>
    <mergeCell ref="D3:I3"/>
    <mergeCell ref="J3:J4"/>
    <mergeCell ref="A38:A40"/>
    <mergeCell ref="A41:A43"/>
    <mergeCell ref="A20:A22"/>
    <mergeCell ref="A23:A25"/>
    <mergeCell ref="A26:A28"/>
    <mergeCell ref="A29:A31"/>
    <mergeCell ref="A32:A34"/>
    <mergeCell ref="A35:A37"/>
    <mergeCell ref="A14:A16"/>
    <mergeCell ref="A17:A19"/>
    <mergeCell ref="K3:P3"/>
    <mergeCell ref="A5:A7"/>
    <mergeCell ref="A8:A10"/>
    <mergeCell ref="A11:A13"/>
  </mergeCells>
  <phoneticPr fontId="2" type="noConversion"/>
  <pageMargins left="0.34" right="0.23622047244094491" top="0.74803149606299213" bottom="0.74803149606299213" header="0.31496062992125984" footer="0.31496062992125984"/>
  <pageSetup paperSize="9" scale="8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P43"/>
  <sheetViews>
    <sheetView view="pageBreakPreview" topLeftCell="A9" zoomScaleNormal="100" workbookViewId="0">
      <selection activeCell="R27" sqref="R27"/>
    </sheetView>
  </sheetViews>
  <sheetFormatPr defaultRowHeight="16.5"/>
  <cols>
    <col min="1" max="16" width="6.625" customWidth="1"/>
  </cols>
  <sheetData>
    <row r="1" spans="1:16" ht="42" customHeight="1">
      <c r="A1" s="24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  <c r="M1" s="13"/>
      <c r="N1" s="13"/>
      <c r="O1" s="13"/>
      <c r="P1" s="13"/>
    </row>
    <row r="2" spans="1:16" ht="18.75" customHeight="1" thickBot="1">
      <c r="A2" s="30" t="s">
        <v>78</v>
      </c>
      <c r="B2" s="31"/>
      <c r="C2" s="31"/>
      <c r="D2" s="3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8.75" customHeight="1">
      <c r="A3" s="26" t="s">
        <v>0</v>
      </c>
      <c r="B3" s="20" t="s">
        <v>1</v>
      </c>
      <c r="C3" s="28" t="s">
        <v>60</v>
      </c>
      <c r="D3" s="20" t="s">
        <v>3</v>
      </c>
      <c r="E3" s="20"/>
      <c r="F3" s="20"/>
      <c r="G3" s="20"/>
      <c r="H3" s="20"/>
      <c r="I3" s="20"/>
      <c r="J3" s="28" t="s">
        <v>4</v>
      </c>
      <c r="K3" s="20" t="s">
        <v>5</v>
      </c>
      <c r="L3" s="20"/>
      <c r="M3" s="20"/>
      <c r="N3" s="20"/>
      <c r="O3" s="20"/>
      <c r="P3" s="21"/>
    </row>
    <row r="4" spans="1:16" ht="33.75">
      <c r="A4" s="22"/>
      <c r="B4" s="27"/>
      <c r="C4" s="27"/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29"/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3" t="s">
        <v>11</v>
      </c>
    </row>
    <row r="5" spans="1:16" ht="18.75" customHeight="1">
      <c r="A5" s="22" t="s">
        <v>12</v>
      </c>
      <c r="B5" s="1" t="s">
        <v>13</v>
      </c>
      <c r="C5" s="4">
        <f>[22]총괄!B19</f>
        <v>20.333333333333332</v>
      </c>
      <c r="D5" s="5">
        <f>[22]총괄!C19</f>
        <v>84.608333333333334</v>
      </c>
      <c r="E5" s="5">
        <f>[22]총괄!D19</f>
        <v>69.025000000000006</v>
      </c>
      <c r="F5" s="5">
        <f>[22]총괄!E19</f>
        <v>76.141666666666666</v>
      </c>
      <c r="G5" s="6">
        <f>[22]총괄!F19</f>
        <v>28.062333333333331</v>
      </c>
      <c r="H5" s="6">
        <f>[22]총괄!G19</f>
        <v>3.2526666666666664</v>
      </c>
      <c r="I5" s="4">
        <f>[22]총괄!H19</f>
        <v>33000</v>
      </c>
      <c r="J5" s="4">
        <f>[22]총괄!I19</f>
        <v>20.333333333333332</v>
      </c>
      <c r="K5" s="5">
        <f>[22]총괄!J19</f>
        <v>3.6500000000000004</v>
      </c>
      <c r="L5" s="5">
        <f>[22]총괄!K19</f>
        <v>6.0916666666666659</v>
      </c>
      <c r="M5" s="5">
        <f>[22]총괄!L19</f>
        <v>5.0333333333333332</v>
      </c>
      <c r="N5" s="6">
        <f>[22]총괄!M19</f>
        <v>4.9629999999999992</v>
      </c>
      <c r="O5" s="6">
        <f>[22]총괄!N19</f>
        <v>0.81141666666666656</v>
      </c>
      <c r="P5" s="7" t="s">
        <v>61</v>
      </c>
    </row>
    <row r="6" spans="1:16" ht="18.75" customHeight="1">
      <c r="A6" s="22"/>
      <c r="B6" s="1" t="s">
        <v>14</v>
      </c>
      <c r="C6" s="4">
        <f>[22]총괄!B18</f>
        <v>26</v>
      </c>
      <c r="D6" s="5">
        <f>[22]총괄!C18</f>
        <v>108</v>
      </c>
      <c r="E6" s="5">
        <f>[22]총괄!D18</f>
        <v>89.6</v>
      </c>
      <c r="F6" s="5">
        <f>[22]총괄!E18</f>
        <v>100</v>
      </c>
      <c r="G6" s="6">
        <f>[22]총괄!F18</f>
        <v>32.28</v>
      </c>
      <c r="H6" s="6">
        <f>[22]총괄!G18</f>
        <v>3.8639999999999999</v>
      </c>
      <c r="I6" s="4">
        <f>[22]총괄!H18</f>
        <v>36000</v>
      </c>
      <c r="J6" s="4">
        <f>[22]총괄!I18</f>
        <v>26</v>
      </c>
      <c r="K6" s="5">
        <f>[22]총괄!J18</f>
        <v>5.9</v>
      </c>
      <c r="L6" s="5">
        <f>[22]총괄!K18</f>
        <v>9.9</v>
      </c>
      <c r="M6" s="5">
        <f>[22]총괄!L18</f>
        <v>8.3000000000000007</v>
      </c>
      <c r="N6" s="6">
        <f>[22]총괄!M18</f>
        <v>6.84</v>
      </c>
      <c r="O6" s="6">
        <f>[22]총괄!N18</f>
        <v>1.5840000000000001</v>
      </c>
      <c r="P6" s="7" t="s">
        <v>61</v>
      </c>
    </row>
    <row r="7" spans="1:16" ht="18.75" customHeight="1">
      <c r="A7" s="22"/>
      <c r="B7" s="1" t="s">
        <v>15</v>
      </c>
      <c r="C7" s="4">
        <f>[22]총괄!B17</f>
        <v>14</v>
      </c>
      <c r="D7" s="5">
        <f>[22]총괄!C17</f>
        <v>61.5</v>
      </c>
      <c r="E7" s="5">
        <f>[22]총괄!D17</f>
        <v>42.9</v>
      </c>
      <c r="F7" s="5">
        <f>[22]총괄!E17</f>
        <v>48</v>
      </c>
      <c r="G7" s="6">
        <f>[22]총괄!F17</f>
        <v>21</v>
      </c>
      <c r="H7" s="6">
        <f>[22]총괄!G17</f>
        <v>2.7519999999999998</v>
      </c>
      <c r="I7" s="4">
        <f>[22]총괄!H17</f>
        <v>30000</v>
      </c>
      <c r="J7" s="4">
        <f>[22]총괄!I17</f>
        <v>14</v>
      </c>
      <c r="K7" s="5">
        <f>[22]총괄!J17</f>
        <v>2.9</v>
      </c>
      <c r="L7" s="5">
        <f>[22]총괄!K17</f>
        <v>5.0999999999999996</v>
      </c>
      <c r="M7" s="5">
        <f>[22]총괄!L17</f>
        <v>2.8</v>
      </c>
      <c r="N7" s="6">
        <f>[22]총괄!M17</f>
        <v>4.056</v>
      </c>
      <c r="O7" s="6">
        <f>[22]총괄!N17</f>
        <v>0.47499999999999998</v>
      </c>
      <c r="P7" s="7" t="s">
        <v>61</v>
      </c>
    </row>
    <row r="8" spans="1:16" ht="18.75" customHeight="1">
      <c r="A8" s="22" t="s">
        <v>16</v>
      </c>
      <c r="B8" s="1" t="s">
        <v>13</v>
      </c>
      <c r="C8" s="4">
        <f>'[22]2011. 1월'!B38</f>
        <v>14</v>
      </c>
      <c r="D8" s="5">
        <f>'[22]2011. 1월'!C38</f>
        <v>67.599999999999994</v>
      </c>
      <c r="E8" s="5">
        <f>'[22]2011. 1월'!D38</f>
        <v>42.9</v>
      </c>
      <c r="F8" s="5">
        <f>'[22]2011. 1월'!E38</f>
        <v>48</v>
      </c>
      <c r="G8" s="6">
        <f>'[22]2011. 1월'!F38</f>
        <v>21</v>
      </c>
      <c r="H8" s="6">
        <f>'[22]2011. 1월'!G38</f>
        <v>2.7839999999999998</v>
      </c>
      <c r="I8" s="4">
        <f>'[22]2011. 1월'!H38</f>
        <v>34000</v>
      </c>
      <c r="J8" s="4">
        <f>'[22]2011. 1월'!I38</f>
        <v>14</v>
      </c>
      <c r="K8" s="5">
        <f>'[22]2011. 1월'!J38</f>
        <v>4.5</v>
      </c>
      <c r="L8" s="5">
        <f>'[22]2011. 1월'!K38</f>
        <v>6.8</v>
      </c>
      <c r="M8" s="5">
        <f>'[22]2011. 1월'!L38</f>
        <v>2.8</v>
      </c>
      <c r="N8" s="6">
        <f>'[22]2011. 1월'!M38</f>
        <v>5.6879999999999997</v>
      </c>
      <c r="O8" s="6">
        <f>'[22]2011. 1월'!N38</f>
        <v>1.5840000000000001</v>
      </c>
      <c r="P8" s="7" t="s">
        <v>61</v>
      </c>
    </row>
    <row r="9" spans="1:16" ht="18.75" customHeight="1">
      <c r="A9" s="22"/>
      <c r="B9" s="1" t="s">
        <v>14</v>
      </c>
      <c r="C9" s="4">
        <f>'[22]2011. 1월'!B37</f>
        <v>14</v>
      </c>
      <c r="D9" s="5">
        <f>'[22]2011. 1월'!C37</f>
        <v>67.599999999999994</v>
      </c>
      <c r="E9" s="5">
        <f>'[22]2011. 1월'!D37</f>
        <v>42.9</v>
      </c>
      <c r="F9" s="5">
        <f>'[22]2011. 1월'!E37</f>
        <v>48</v>
      </c>
      <c r="G9" s="6">
        <f>'[22]2011. 1월'!F37</f>
        <v>21</v>
      </c>
      <c r="H9" s="6">
        <f>'[22]2011. 1월'!G37</f>
        <v>2.7839999999999998</v>
      </c>
      <c r="I9" s="4">
        <f>'[22]2011. 1월'!H37</f>
        <v>34000</v>
      </c>
      <c r="J9" s="4">
        <f>'[22]2011. 1월'!I37</f>
        <v>14</v>
      </c>
      <c r="K9" s="5">
        <f>'[22]2011. 1월'!J37</f>
        <v>4.5</v>
      </c>
      <c r="L9" s="5">
        <f>'[22]2011. 1월'!K37</f>
        <v>6.8</v>
      </c>
      <c r="M9" s="5">
        <f>'[22]2011. 1월'!L37</f>
        <v>2.8</v>
      </c>
      <c r="N9" s="6">
        <f>'[22]2011. 1월'!M37</f>
        <v>5.6879999999999997</v>
      </c>
      <c r="O9" s="6">
        <f>'[22]2011. 1월'!N37</f>
        <v>1.5840000000000001</v>
      </c>
      <c r="P9" s="7" t="s">
        <v>61</v>
      </c>
    </row>
    <row r="10" spans="1:16" ht="18.75" customHeight="1">
      <c r="A10" s="22"/>
      <c r="B10" s="1" t="s">
        <v>15</v>
      </c>
      <c r="C10" s="4">
        <f>'[22]2011. 1월'!B36</f>
        <v>14</v>
      </c>
      <c r="D10" s="5">
        <f>'[22]2011. 1월'!C36</f>
        <v>67.599999999999994</v>
      </c>
      <c r="E10" s="5">
        <f>'[22]2011. 1월'!D36</f>
        <v>42.9</v>
      </c>
      <c r="F10" s="5">
        <f>'[22]2011. 1월'!E36</f>
        <v>48</v>
      </c>
      <c r="G10" s="6">
        <f>'[22]2011. 1월'!F36</f>
        <v>21</v>
      </c>
      <c r="H10" s="6">
        <f>'[22]2011. 1월'!G36</f>
        <v>2.7839999999999998</v>
      </c>
      <c r="I10" s="4">
        <f>'[22]2011. 1월'!H36</f>
        <v>34000</v>
      </c>
      <c r="J10" s="4">
        <f>'[22]2011. 1월'!I36</f>
        <v>14</v>
      </c>
      <c r="K10" s="5">
        <f>'[22]2011. 1월'!J36</f>
        <v>4.5</v>
      </c>
      <c r="L10" s="5">
        <f>'[22]2011. 1월'!K36</f>
        <v>6.8</v>
      </c>
      <c r="M10" s="5">
        <f>'[22]2011. 1월'!L36</f>
        <v>2.8</v>
      </c>
      <c r="N10" s="6">
        <f>'[22]2011. 1월'!M36</f>
        <v>5.6879999999999997</v>
      </c>
      <c r="O10" s="6">
        <f>'[22]2011. 1월'!N36</f>
        <v>1.5840000000000001</v>
      </c>
      <c r="P10" s="7" t="s">
        <v>61</v>
      </c>
    </row>
    <row r="11" spans="1:16" ht="18.75" customHeight="1">
      <c r="A11" s="22" t="s">
        <v>17</v>
      </c>
      <c r="B11" s="1" t="s">
        <v>13</v>
      </c>
      <c r="C11" s="4">
        <f>'[22]2011. 2월'!B38</f>
        <v>19</v>
      </c>
      <c r="D11" s="5">
        <f>'[22]2011. 2월'!C38</f>
        <v>61.5</v>
      </c>
      <c r="E11" s="5">
        <f>'[22]2011. 2월'!D38</f>
        <v>50.4</v>
      </c>
      <c r="F11" s="5">
        <f>'[22]2011. 2월'!E38</f>
        <v>61</v>
      </c>
      <c r="G11" s="6">
        <f>'[22]2011. 2월'!F38</f>
        <v>26.28</v>
      </c>
      <c r="H11" s="6">
        <f>'[22]2011. 2월'!G38</f>
        <v>3.4319999999999999</v>
      </c>
      <c r="I11" s="4">
        <f>'[22]2011. 2월'!H38</f>
        <v>32000</v>
      </c>
      <c r="J11" s="4">
        <f>'[22]2011. 2월'!I38</f>
        <v>19</v>
      </c>
      <c r="K11" s="5">
        <f>'[22]2011. 2월'!J38</f>
        <v>5.8</v>
      </c>
      <c r="L11" s="5">
        <f>'[22]2011. 2월'!K38</f>
        <v>8.6</v>
      </c>
      <c r="M11" s="5">
        <f>'[22]2011. 2월'!L38</f>
        <v>6.7</v>
      </c>
      <c r="N11" s="6">
        <f>'[22]2011. 2월'!M38</f>
        <v>6.3840000000000003</v>
      </c>
      <c r="O11" s="6">
        <f>'[22]2011. 2월'!N38</f>
        <v>1.1279999999999999</v>
      </c>
      <c r="P11" s="7" t="s">
        <v>61</v>
      </c>
    </row>
    <row r="12" spans="1:16" ht="18.75" customHeight="1">
      <c r="A12" s="22"/>
      <c r="B12" s="1" t="s">
        <v>14</v>
      </c>
      <c r="C12" s="4">
        <f>'[22]2011. 2월'!B37</f>
        <v>19</v>
      </c>
      <c r="D12" s="5">
        <f>'[22]2011. 2월'!C37</f>
        <v>61.5</v>
      </c>
      <c r="E12" s="5">
        <f>'[22]2011. 2월'!D37</f>
        <v>50.4</v>
      </c>
      <c r="F12" s="5">
        <f>'[22]2011. 2월'!E37</f>
        <v>61</v>
      </c>
      <c r="G12" s="6">
        <f>'[22]2011. 2월'!F37</f>
        <v>26.28</v>
      </c>
      <c r="H12" s="6">
        <f>'[22]2011. 2월'!G37</f>
        <v>3.4319999999999999</v>
      </c>
      <c r="I12" s="4">
        <f>'[22]2011. 2월'!H37</f>
        <v>32000</v>
      </c>
      <c r="J12" s="4">
        <f>'[22]2011. 2월'!I37</f>
        <v>19</v>
      </c>
      <c r="K12" s="5">
        <f>'[22]2011. 2월'!J37</f>
        <v>5.8</v>
      </c>
      <c r="L12" s="5">
        <f>'[22]2011. 2월'!K37</f>
        <v>8.6</v>
      </c>
      <c r="M12" s="5">
        <f>'[22]2011. 2월'!L37</f>
        <v>6.7</v>
      </c>
      <c r="N12" s="6">
        <f>'[22]2011. 2월'!M37</f>
        <v>6.3840000000000003</v>
      </c>
      <c r="O12" s="6">
        <f>'[22]2011. 2월'!N37</f>
        <v>1.1279999999999999</v>
      </c>
      <c r="P12" s="7" t="s">
        <v>61</v>
      </c>
    </row>
    <row r="13" spans="1:16" ht="18.75" customHeight="1">
      <c r="A13" s="22"/>
      <c r="B13" s="1" t="s">
        <v>15</v>
      </c>
      <c r="C13" s="4">
        <f>'[22]2011. 2월'!B36</f>
        <v>19</v>
      </c>
      <c r="D13" s="5">
        <f>'[22]2011. 2월'!C36</f>
        <v>61.5</v>
      </c>
      <c r="E13" s="5">
        <f>'[22]2011. 2월'!D36</f>
        <v>50.4</v>
      </c>
      <c r="F13" s="5">
        <f>'[22]2011. 2월'!E36</f>
        <v>61</v>
      </c>
      <c r="G13" s="6">
        <f>'[22]2011. 2월'!F36</f>
        <v>26.28</v>
      </c>
      <c r="H13" s="6">
        <f>'[22]2011. 2월'!G36</f>
        <v>3.4319999999999999</v>
      </c>
      <c r="I13" s="4">
        <f>'[22]2011. 2월'!H36</f>
        <v>32000</v>
      </c>
      <c r="J13" s="4">
        <f>'[22]2011. 2월'!I36</f>
        <v>19</v>
      </c>
      <c r="K13" s="5">
        <f>'[22]2011. 2월'!J36</f>
        <v>5.8</v>
      </c>
      <c r="L13" s="5">
        <f>'[22]2011. 2월'!K36</f>
        <v>8.6</v>
      </c>
      <c r="M13" s="5">
        <f>'[22]2011. 2월'!L36</f>
        <v>6.7</v>
      </c>
      <c r="N13" s="6">
        <f>'[22]2011. 2월'!M36</f>
        <v>6.3840000000000003</v>
      </c>
      <c r="O13" s="6">
        <f>'[22]2011. 2월'!N36</f>
        <v>1.1279999999999999</v>
      </c>
      <c r="P13" s="7" t="s">
        <v>61</v>
      </c>
    </row>
    <row r="14" spans="1:16" ht="18.75" customHeight="1">
      <c r="A14" s="22" t="s">
        <v>18</v>
      </c>
      <c r="B14" s="1" t="s">
        <v>13</v>
      </c>
      <c r="C14" s="4">
        <f>'[22]2011. 3월'!B38</f>
        <v>20</v>
      </c>
      <c r="D14" s="5">
        <f>'[22]2011. 3월'!C38</f>
        <v>65.599999999999994</v>
      </c>
      <c r="E14" s="5">
        <f>'[22]2011. 3월'!D38</f>
        <v>54.6</v>
      </c>
      <c r="F14" s="5">
        <f>'[22]2011. 3월'!E38</f>
        <v>70</v>
      </c>
      <c r="G14" s="6">
        <f>'[22]2011. 3월'!F38</f>
        <v>27.24</v>
      </c>
      <c r="H14" s="6">
        <f>'[22]2011. 3월'!G38</f>
        <v>3.8639999999999999</v>
      </c>
      <c r="I14" s="4">
        <f>'[22]2011. 3월'!H38</f>
        <v>36000</v>
      </c>
      <c r="J14" s="4">
        <f>'[22]2011. 3월'!I38</f>
        <v>20</v>
      </c>
      <c r="K14" s="5">
        <f>'[22]2011. 3월'!J38</f>
        <v>5.9</v>
      </c>
      <c r="L14" s="5">
        <f>'[22]2011. 3월'!K38</f>
        <v>9.9</v>
      </c>
      <c r="M14" s="5">
        <f>'[22]2011. 3월'!L38</f>
        <v>8.3000000000000007</v>
      </c>
      <c r="N14" s="6">
        <f>'[22]2011. 3월'!M38</f>
        <v>6.84</v>
      </c>
      <c r="O14" s="6">
        <f>'[22]2011. 3월'!N38</f>
        <v>1.056</v>
      </c>
      <c r="P14" s="7" t="s">
        <v>61</v>
      </c>
    </row>
    <row r="15" spans="1:16" ht="18.75" customHeight="1">
      <c r="A15" s="22"/>
      <c r="B15" s="1" t="s">
        <v>14</v>
      </c>
      <c r="C15" s="4">
        <f>'[22]2011. 3월'!B37</f>
        <v>20</v>
      </c>
      <c r="D15" s="5">
        <f>'[22]2011. 3월'!C37</f>
        <v>65.599999999999994</v>
      </c>
      <c r="E15" s="5">
        <f>'[22]2011. 3월'!D37</f>
        <v>54.6</v>
      </c>
      <c r="F15" s="5">
        <f>'[22]2011. 3월'!E37</f>
        <v>70</v>
      </c>
      <c r="G15" s="6">
        <f>'[22]2011. 3월'!F37</f>
        <v>27.24</v>
      </c>
      <c r="H15" s="6">
        <f>'[22]2011. 3월'!G37</f>
        <v>3.8639999999999999</v>
      </c>
      <c r="I15" s="4">
        <f>'[22]2011. 3월'!H37</f>
        <v>35500</v>
      </c>
      <c r="J15" s="4">
        <f>'[22]2011. 3월'!I37</f>
        <v>20</v>
      </c>
      <c r="K15" s="5">
        <f>'[22]2011. 3월'!J37</f>
        <v>5.9</v>
      </c>
      <c r="L15" s="5">
        <f>'[22]2011. 3월'!K37</f>
        <v>9.9</v>
      </c>
      <c r="M15" s="5">
        <f>'[22]2011. 3월'!L37</f>
        <v>8.3000000000000007</v>
      </c>
      <c r="N15" s="6">
        <f>'[22]2011. 3월'!M37</f>
        <v>6.84</v>
      </c>
      <c r="O15" s="6">
        <f>'[22]2011. 3월'!N37</f>
        <v>1.056</v>
      </c>
      <c r="P15" s="7" t="s">
        <v>61</v>
      </c>
    </row>
    <row r="16" spans="1:16" ht="18.75" customHeight="1">
      <c r="A16" s="22"/>
      <c r="B16" s="1" t="s">
        <v>15</v>
      </c>
      <c r="C16" s="4">
        <f>'[22]2011. 3월'!B36</f>
        <v>20</v>
      </c>
      <c r="D16" s="5">
        <f>'[22]2011. 3월'!C36</f>
        <v>65.599999999999994</v>
      </c>
      <c r="E16" s="5">
        <f>'[22]2011. 3월'!D36</f>
        <v>54.6</v>
      </c>
      <c r="F16" s="5">
        <f>'[22]2011. 3월'!E36</f>
        <v>70</v>
      </c>
      <c r="G16" s="6">
        <f>'[22]2011. 3월'!F36</f>
        <v>27.24</v>
      </c>
      <c r="H16" s="6">
        <f>'[22]2011. 3월'!G36</f>
        <v>3.8639999999999999</v>
      </c>
      <c r="I16" s="4">
        <f>'[22]2011. 3월'!H36</f>
        <v>35500</v>
      </c>
      <c r="J16" s="4">
        <f>'[22]2011. 3월'!I36</f>
        <v>20</v>
      </c>
      <c r="K16" s="5">
        <f>'[22]2011. 3월'!J36</f>
        <v>5.9</v>
      </c>
      <c r="L16" s="5">
        <f>'[22]2011. 3월'!K36</f>
        <v>9.9</v>
      </c>
      <c r="M16" s="5">
        <f>'[22]2011. 3월'!L36</f>
        <v>8.3000000000000007</v>
      </c>
      <c r="N16" s="6">
        <f>'[22]2011. 3월'!M36</f>
        <v>6.84</v>
      </c>
      <c r="O16" s="6">
        <f>'[22]2011. 3월'!N36</f>
        <v>1.056</v>
      </c>
      <c r="P16" s="7" t="s">
        <v>61</v>
      </c>
    </row>
    <row r="17" spans="1:16" ht="18.75" customHeight="1">
      <c r="A17" s="22" t="s">
        <v>19</v>
      </c>
      <c r="B17" s="1" t="s">
        <v>13</v>
      </c>
      <c r="C17" s="4">
        <f>'[22]2011. 4월'!B38</f>
        <v>22</v>
      </c>
      <c r="D17" s="5">
        <f>'[22]2011. 4월'!C38</f>
        <v>63.6</v>
      </c>
      <c r="E17" s="5">
        <f>'[22]2011. 4월'!D38</f>
        <v>51.4</v>
      </c>
      <c r="F17" s="5">
        <f>'[22]2011. 4월'!E38</f>
        <v>64</v>
      </c>
      <c r="G17" s="6">
        <f>'[22]2011. 4월'!F38</f>
        <v>27.84</v>
      </c>
      <c r="H17" s="6">
        <f>'[22]2011. 4월'!G38</f>
        <v>3.4079999999999999</v>
      </c>
      <c r="I17" s="4">
        <f>'[22]2011. 4월'!H38</f>
        <v>36000</v>
      </c>
      <c r="J17" s="4">
        <f>'[22]2011. 4월'!I38</f>
        <v>22</v>
      </c>
      <c r="K17" s="5">
        <f>'[22]2011. 4월'!J38</f>
        <v>3.4</v>
      </c>
      <c r="L17" s="5">
        <f>'[22]2011. 4월'!K38</f>
        <v>5.6</v>
      </c>
      <c r="M17" s="5">
        <f>'[22]2011. 4월'!L38</f>
        <v>5.6</v>
      </c>
      <c r="N17" s="6">
        <f>'[22]2011. 4월'!M38</f>
        <v>6.024</v>
      </c>
      <c r="O17" s="6">
        <f>'[22]2011. 4월'!N38</f>
        <v>0.72</v>
      </c>
      <c r="P17" s="7" t="s">
        <v>61</v>
      </c>
    </row>
    <row r="18" spans="1:16" ht="18.75" customHeight="1">
      <c r="A18" s="22"/>
      <c r="B18" s="1" t="s">
        <v>14</v>
      </c>
      <c r="C18" s="4">
        <f>'[22]2011. 4월'!B37</f>
        <v>22</v>
      </c>
      <c r="D18" s="5">
        <f>'[22]2011. 4월'!C37</f>
        <v>63.6</v>
      </c>
      <c r="E18" s="5">
        <f>'[22]2011. 4월'!D37</f>
        <v>51.4</v>
      </c>
      <c r="F18" s="5">
        <f>'[22]2011. 4월'!E37</f>
        <v>64</v>
      </c>
      <c r="G18" s="6">
        <f>'[22]2011. 4월'!F37</f>
        <v>27.84</v>
      </c>
      <c r="H18" s="6">
        <f>'[22]2011. 4월'!G37</f>
        <v>3.4079999999999999</v>
      </c>
      <c r="I18" s="4">
        <f>'[22]2011. 4월'!H37</f>
        <v>35500</v>
      </c>
      <c r="J18" s="4">
        <f>'[22]2011. 4월'!I37</f>
        <v>22</v>
      </c>
      <c r="K18" s="5">
        <f>'[22]2011. 4월'!J37</f>
        <v>3.4</v>
      </c>
      <c r="L18" s="5">
        <f>'[22]2011. 4월'!K37</f>
        <v>5.6</v>
      </c>
      <c r="M18" s="5">
        <f>'[22]2011. 4월'!L37</f>
        <v>5.6</v>
      </c>
      <c r="N18" s="6">
        <f>'[22]2011. 4월'!M37</f>
        <v>6.024</v>
      </c>
      <c r="O18" s="6">
        <f>'[22]2011. 4월'!N37</f>
        <v>0.72</v>
      </c>
      <c r="P18" s="7" t="s">
        <v>61</v>
      </c>
    </row>
    <row r="19" spans="1:16" ht="18.75" customHeight="1">
      <c r="A19" s="22"/>
      <c r="B19" s="1" t="s">
        <v>15</v>
      </c>
      <c r="C19" s="4">
        <f>'[22]2011. 4월'!B36</f>
        <v>22</v>
      </c>
      <c r="D19" s="5">
        <f>'[22]2011. 4월'!C36</f>
        <v>63.6</v>
      </c>
      <c r="E19" s="5">
        <f>'[22]2011. 4월'!D36</f>
        <v>51.4</v>
      </c>
      <c r="F19" s="5">
        <f>'[22]2011. 4월'!E36</f>
        <v>64</v>
      </c>
      <c r="G19" s="6">
        <f>'[22]2011. 4월'!F36</f>
        <v>27.84</v>
      </c>
      <c r="H19" s="6">
        <f>'[22]2011. 4월'!G36</f>
        <v>3.4079999999999999</v>
      </c>
      <c r="I19" s="4">
        <f>'[22]2011. 4월'!H36</f>
        <v>35500</v>
      </c>
      <c r="J19" s="4">
        <f>'[22]2011. 4월'!I36</f>
        <v>22</v>
      </c>
      <c r="K19" s="5">
        <f>'[22]2011. 4월'!J36</f>
        <v>3.4</v>
      </c>
      <c r="L19" s="5">
        <f>'[22]2011. 4월'!K36</f>
        <v>5.6</v>
      </c>
      <c r="M19" s="5">
        <f>'[22]2011. 4월'!L36</f>
        <v>5.6</v>
      </c>
      <c r="N19" s="6">
        <f>'[22]2011. 4월'!M36</f>
        <v>6.024</v>
      </c>
      <c r="O19" s="6">
        <f>'[22]2011. 4월'!N36</f>
        <v>0.72</v>
      </c>
      <c r="P19" s="7" t="s">
        <v>61</v>
      </c>
    </row>
    <row r="20" spans="1:16" ht="18.75" customHeight="1">
      <c r="A20" s="22" t="s">
        <v>20</v>
      </c>
      <c r="B20" s="1" t="s">
        <v>13</v>
      </c>
      <c r="C20" s="4">
        <f>'[22]2011. 5월'!B38</f>
        <v>19</v>
      </c>
      <c r="D20" s="5">
        <f>'[22]2011. 5월'!C38</f>
        <v>87</v>
      </c>
      <c r="E20" s="5">
        <f>'[22]2011. 5월'!D38</f>
        <v>71.7</v>
      </c>
      <c r="F20" s="5">
        <f>'[22]2011. 5월'!E38</f>
        <v>79</v>
      </c>
      <c r="G20" s="6">
        <f>'[22]2011. 5월'!F38</f>
        <v>29.88</v>
      </c>
      <c r="H20" s="6">
        <f>'[22]2011. 5월'!G38</f>
        <v>3.72</v>
      </c>
      <c r="I20" s="4">
        <f>'[22]2011. 5월'!H38</f>
        <v>33000</v>
      </c>
      <c r="J20" s="4">
        <f>'[22]2011. 5월'!I38</f>
        <v>19</v>
      </c>
      <c r="K20" s="5">
        <f>'[22]2011. 5월'!J38</f>
        <v>3</v>
      </c>
      <c r="L20" s="5">
        <f>'[22]2011. 5월'!K38</f>
        <v>5.4</v>
      </c>
      <c r="M20" s="5">
        <f>'[22]2011. 5월'!L38</f>
        <v>4</v>
      </c>
      <c r="N20" s="6">
        <f>'[22]2011. 5월'!M38</f>
        <v>4.2960000000000003</v>
      </c>
      <c r="O20" s="6">
        <f>'[22]2011. 5월'!N38</f>
        <v>0.47499999999999998</v>
      </c>
      <c r="P20" s="7" t="s">
        <v>61</v>
      </c>
    </row>
    <row r="21" spans="1:16" ht="18.75" customHeight="1">
      <c r="A21" s="22"/>
      <c r="B21" s="1" t="s">
        <v>14</v>
      </c>
      <c r="C21" s="4">
        <f>'[22]2011. 5월'!B37</f>
        <v>19</v>
      </c>
      <c r="D21" s="5">
        <f>'[22]2011. 5월'!C37</f>
        <v>87</v>
      </c>
      <c r="E21" s="5">
        <f>'[22]2011. 5월'!D37</f>
        <v>71.7</v>
      </c>
      <c r="F21" s="5">
        <f>'[22]2011. 5월'!E37</f>
        <v>79</v>
      </c>
      <c r="G21" s="6">
        <f>'[22]2011. 5월'!F37</f>
        <v>29.88</v>
      </c>
      <c r="H21" s="6">
        <f>'[22]2011. 5월'!G37</f>
        <v>3.72</v>
      </c>
      <c r="I21" s="4">
        <f>'[22]2011. 5월'!H37</f>
        <v>32500</v>
      </c>
      <c r="J21" s="4">
        <f>'[22]2011. 5월'!I37</f>
        <v>19</v>
      </c>
      <c r="K21" s="5">
        <f>'[22]2011. 5월'!J37</f>
        <v>3</v>
      </c>
      <c r="L21" s="5">
        <f>'[22]2011. 5월'!K37</f>
        <v>5.4</v>
      </c>
      <c r="M21" s="5">
        <f>'[22]2011. 5월'!L37</f>
        <v>4</v>
      </c>
      <c r="N21" s="6">
        <f>'[22]2011. 5월'!M37</f>
        <v>4.2960000000000003</v>
      </c>
      <c r="O21" s="6">
        <f>'[22]2011. 5월'!N37</f>
        <v>0.47499999999999998</v>
      </c>
      <c r="P21" s="7" t="s">
        <v>61</v>
      </c>
    </row>
    <row r="22" spans="1:16" ht="18.75" customHeight="1">
      <c r="A22" s="22"/>
      <c r="B22" s="1" t="s">
        <v>15</v>
      </c>
      <c r="C22" s="4">
        <f>'[22]2011. 5월'!B36</f>
        <v>19</v>
      </c>
      <c r="D22" s="5">
        <f>'[22]2011. 5월'!C36</f>
        <v>87</v>
      </c>
      <c r="E22" s="5">
        <f>'[22]2011. 5월'!D36</f>
        <v>71.7</v>
      </c>
      <c r="F22" s="5">
        <f>'[22]2011. 5월'!E36</f>
        <v>79</v>
      </c>
      <c r="G22" s="6">
        <f>'[22]2011. 5월'!F36</f>
        <v>29.88</v>
      </c>
      <c r="H22" s="6">
        <f>'[22]2011. 5월'!G36</f>
        <v>3.72</v>
      </c>
      <c r="I22" s="4">
        <f>'[22]2011. 5월'!H36</f>
        <v>32500</v>
      </c>
      <c r="J22" s="4">
        <f>'[22]2011. 5월'!I36</f>
        <v>19</v>
      </c>
      <c r="K22" s="5">
        <f>'[22]2011. 5월'!J36</f>
        <v>3</v>
      </c>
      <c r="L22" s="5">
        <f>'[22]2011. 5월'!K36</f>
        <v>5.4</v>
      </c>
      <c r="M22" s="5">
        <f>'[22]2011. 5월'!L36</f>
        <v>4</v>
      </c>
      <c r="N22" s="6">
        <f>'[22]2011. 5월'!M36</f>
        <v>4.2960000000000003</v>
      </c>
      <c r="O22" s="6">
        <f>'[22]2011. 5월'!N36</f>
        <v>0.47499999999999998</v>
      </c>
      <c r="P22" s="7" t="s">
        <v>61</v>
      </c>
    </row>
    <row r="23" spans="1:16" ht="18.75" customHeight="1">
      <c r="A23" s="22" t="s">
        <v>21</v>
      </c>
      <c r="B23" s="1" t="s">
        <v>13</v>
      </c>
      <c r="C23" s="4">
        <f>'[22]2011. 6월'!B38</f>
        <v>17</v>
      </c>
      <c r="D23" s="5">
        <f>'[22]2011. 6월'!C38</f>
        <v>94.2</v>
      </c>
      <c r="E23" s="5">
        <f>'[22]2011. 6월'!D38</f>
        <v>78.3</v>
      </c>
      <c r="F23" s="5">
        <f>'[22]2011. 6월'!E38</f>
        <v>85</v>
      </c>
      <c r="G23" s="6">
        <f>'[22]2011. 6월'!F38</f>
        <v>32.28</v>
      </c>
      <c r="H23" s="6">
        <f>'[22]2011. 6월'!G38</f>
        <v>3.84</v>
      </c>
      <c r="I23" s="4">
        <f>'[22]2011. 6월'!H38</f>
        <v>36000</v>
      </c>
      <c r="J23" s="4">
        <f>'[22]2011. 6월'!I38</f>
        <v>17</v>
      </c>
      <c r="K23" s="5">
        <f>'[22]2011. 6월'!J38</f>
        <v>3</v>
      </c>
      <c r="L23" s="5">
        <f>'[22]2011. 6월'!K38</f>
        <v>5.3</v>
      </c>
      <c r="M23" s="5">
        <f>'[22]2011. 6월'!L38</f>
        <v>5.2</v>
      </c>
      <c r="N23" s="6">
        <f>'[22]2011. 6월'!M38</f>
        <v>4.7759999999999998</v>
      </c>
      <c r="O23" s="6">
        <f>'[22]2011. 6월'!N38</f>
        <v>0.874</v>
      </c>
      <c r="P23" s="7" t="s">
        <v>61</v>
      </c>
    </row>
    <row r="24" spans="1:16" ht="18.75" customHeight="1">
      <c r="A24" s="22"/>
      <c r="B24" s="1" t="s">
        <v>14</v>
      </c>
      <c r="C24" s="4">
        <f>'[22]2011. 6월'!B37</f>
        <v>17</v>
      </c>
      <c r="D24" s="5">
        <f>'[22]2011. 6월'!C37</f>
        <v>94.2</v>
      </c>
      <c r="E24" s="5">
        <f>'[22]2011. 6월'!D37</f>
        <v>78.3</v>
      </c>
      <c r="F24" s="5">
        <f>'[22]2011. 6월'!E37</f>
        <v>85</v>
      </c>
      <c r="G24" s="6">
        <f>'[22]2011. 6월'!F37</f>
        <v>32.28</v>
      </c>
      <c r="H24" s="6">
        <f>'[22]2011. 6월'!G37</f>
        <v>3.84</v>
      </c>
      <c r="I24" s="4">
        <f>'[22]2011. 6월'!H37</f>
        <v>36000</v>
      </c>
      <c r="J24" s="4">
        <f>'[22]2011. 6월'!I37</f>
        <v>17</v>
      </c>
      <c r="K24" s="5">
        <f>'[22]2011. 6월'!J37</f>
        <v>3</v>
      </c>
      <c r="L24" s="5">
        <f>'[22]2011. 6월'!K37</f>
        <v>5.3</v>
      </c>
      <c r="M24" s="5">
        <f>'[22]2011. 6월'!L37</f>
        <v>5.2</v>
      </c>
      <c r="N24" s="6">
        <f>'[22]2011. 6월'!M37</f>
        <v>4.7759999999999998</v>
      </c>
      <c r="O24" s="6">
        <f>'[22]2011. 6월'!N37</f>
        <v>0.874</v>
      </c>
      <c r="P24" s="7" t="s">
        <v>61</v>
      </c>
    </row>
    <row r="25" spans="1:16" ht="18.75" customHeight="1">
      <c r="A25" s="22"/>
      <c r="B25" s="1" t="s">
        <v>15</v>
      </c>
      <c r="C25" s="4">
        <f>'[22]2011. 6월'!B36</f>
        <v>17</v>
      </c>
      <c r="D25" s="5">
        <f>'[22]2011. 6월'!C36</f>
        <v>94.2</v>
      </c>
      <c r="E25" s="5">
        <f>'[22]2011. 6월'!D36</f>
        <v>78.3</v>
      </c>
      <c r="F25" s="5">
        <f>'[22]2011. 6월'!E36</f>
        <v>85</v>
      </c>
      <c r="G25" s="6">
        <f>'[22]2011. 6월'!F36</f>
        <v>32.28</v>
      </c>
      <c r="H25" s="6">
        <f>'[22]2011. 6월'!G36</f>
        <v>3.84</v>
      </c>
      <c r="I25" s="4">
        <f>'[22]2011. 6월'!H36</f>
        <v>36000</v>
      </c>
      <c r="J25" s="4">
        <f>'[22]2011. 6월'!I36</f>
        <v>17</v>
      </c>
      <c r="K25" s="5">
        <f>'[22]2011. 6월'!J36</f>
        <v>3</v>
      </c>
      <c r="L25" s="5">
        <f>'[22]2011. 6월'!K36</f>
        <v>5.3</v>
      </c>
      <c r="M25" s="5">
        <f>'[22]2011. 6월'!L36</f>
        <v>5.2</v>
      </c>
      <c r="N25" s="6">
        <f>'[22]2011. 6월'!M36</f>
        <v>4.7759999999999998</v>
      </c>
      <c r="O25" s="6">
        <f>'[22]2011. 6월'!N36</f>
        <v>0.874</v>
      </c>
      <c r="P25" s="7" t="s">
        <v>61</v>
      </c>
    </row>
    <row r="26" spans="1:16" ht="18.75" customHeight="1">
      <c r="A26" s="22" t="s">
        <v>22</v>
      </c>
      <c r="B26" s="1" t="s">
        <v>13</v>
      </c>
      <c r="C26" s="4">
        <f>'[22]2011. 7월'!B38</f>
        <v>26</v>
      </c>
      <c r="D26" s="5">
        <f>'[22]2011. 7월'!C38</f>
        <v>80.2</v>
      </c>
      <c r="E26" s="5">
        <f>'[22]2011. 7월'!D38</f>
        <v>67.400000000000006</v>
      </c>
      <c r="F26" s="5">
        <f>'[22]2011. 7월'!E38</f>
        <v>69</v>
      </c>
      <c r="G26" s="6">
        <f>'[22]2011. 7월'!F38</f>
        <v>24.047999999999998</v>
      </c>
      <c r="H26" s="6">
        <f>'[22]2011. 7월'!G38</f>
        <v>2.7519999999999998</v>
      </c>
      <c r="I26" s="4">
        <f>'[22]2011. 7월'!H38</f>
        <v>36000</v>
      </c>
      <c r="J26" s="4">
        <f>'[22]2011. 7월'!I38</f>
        <v>26</v>
      </c>
      <c r="K26" s="5">
        <f>'[22]2011. 7월'!J38</f>
        <v>3.1</v>
      </c>
      <c r="L26" s="5">
        <f>'[22]2011. 7월'!K38</f>
        <v>5.2</v>
      </c>
      <c r="M26" s="5">
        <f>'[22]2011. 7월'!L38</f>
        <v>4.8</v>
      </c>
      <c r="N26" s="6">
        <f>'[22]2011. 7월'!M38</f>
        <v>4.1040000000000001</v>
      </c>
      <c r="O26" s="6">
        <f>'[22]2011. 7월'!N38</f>
        <v>0.66</v>
      </c>
      <c r="P26" s="7" t="s">
        <v>61</v>
      </c>
    </row>
    <row r="27" spans="1:16" ht="18.75" customHeight="1">
      <c r="A27" s="22"/>
      <c r="B27" s="1" t="s">
        <v>14</v>
      </c>
      <c r="C27" s="4">
        <f>'[22]2011. 7월'!B37</f>
        <v>26</v>
      </c>
      <c r="D27" s="5">
        <f>'[22]2011. 7월'!C37</f>
        <v>80.2</v>
      </c>
      <c r="E27" s="5">
        <f>'[22]2011. 7월'!D37</f>
        <v>67.400000000000006</v>
      </c>
      <c r="F27" s="5">
        <f>'[22]2011. 7월'!E37</f>
        <v>69</v>
      </c>
      <c r="G27" s="6">
        <f>'[22]2011. 7월'!F37</f>
        <v>24.047999999999998</v>
      </c>
      <c r="H27" s="6">
        <f>'[22]2011. 7월'!G37</f>
        <v>2.7519999999999998</v>
      </c>
      <c r="I27" s="4">
        <f>'[22]2011. 7월'!H37</f>
        <v>35500</v>
      </c>
      <c r="J27" s="4">
        <f>'[22]2011. 7월'!I37</f>
        <v>26</v>
      </c>
      <c r="K27" s="5">
        <f>'[22]2011. 7월'!J37</f>
        <v>3.1</v>
      </c>
      <c r="L27" s="5">
        <f>'[22]2011. 7월'!K37</f>
        <v>5.2</v>
      </c>
      <c r="M27" s="5">
        <f>'[22]2011. 7월'!L37</f>
        <v>4.8</v>
      </c>
      <c r="N27" s="6">
        <f>'[22]2011. 7월'!M37</f>
        <v>4.1040000000000001</v>
      </c>
      <c r="O27" s="6">
        <f>'[22]2011. 7월'!N37</f>
        <v>0.66</v>
      </c>
      <c r="P27" s="7" t="s">
        <v>61</v>
      </c>
    </row>
    <row r="28" spans="1:16" ht="18.75" customHeight="1">
      <c r="A28" s="22"/>
      <c r="B28" s="1" t="s">
        <v>15</v>
      </c>
      <c r="C28" s="4">
        <f>'[22]2011. 7월'!B36</f>
        <v>26</v>
      </c>
      <c r="D28" s="5">
        <f>'[22]2011. 7월'!C36</f>
        <v>80.2</v>
      </c>
      <c r="E28" s="5">
        <f>'[22]2011. 7월'!D36</f>
        <v>67.400000000000006</v>
      </c>
      <c r="F28" s="5">
        <f>'[22]2011. 7월'!E36</f>
        <v>69</v>
      </c>
      <c r="G28" s="6">
        <f>'[22]2011. 7월'!F36</f>
        <v>24.047999999999998</v>
      </c>
      <c r="H28" s="6">
        <f>'[22]2011. 7월'!G36</f>
        <v>2.7519999999999998</v>
      </c>
      <c r="I28" s="4">
        <f>'[22]2011. 7월'!H36</f>
        <v>35500</v>
      </c>
      <c r="J28" s="4">
        <f>'[22]2011. 7월'!I36</f>
        <v>26</v>
      </c>
      <c r="K28" s="5">
        <f>'[22]2011. 7월'!J36</f>
        <v>3.1</v>
      </c>
      <c r="L28" s="5">
        <f>'[22]2011. 7월'!K36</f>
        <v>5.2</v>
      </c>
      <c r="M28" s="5">
        <f>'[22]2011. 7월'!L36</f>
        <v>4.8</v>
      </c>
      <c r="N28" s="6">
        <f>'[22]2011. 7월'!M36</f>
        <v>4.1040000000000001</v>
      </c>
      <c r="O28" s="6">
        <f>'[22]2011. 7월'!N36</f>
        <v>0.66</v>
      </c>
      <c r="P28" s="7" t="s">
        <v>61</v>
      </c>
    </row>
    <row r="29" spans="1:16" ht="18.75" customHeight="1">
      <c r="A29" s="22" t="s">
        <v>23</v>
      </c>
      <c r="B29" s="1" t="s">
        <v>13</v>
      </c>
      <c r="C29" s="4">
        <f>'[22]2011. 8월'!B38</f>
        <v>26</v>
      </c>
      <c r="D29" s="5">
        <f>'[22]2011. 8월'!C38</f>
        <v>99.6</v>
      </c>
      <c r="E29" s="5">
        <f>'[22]2011. 8월'!D38</f>
        <v>82.8</v>
      </c>
      <c r="F29" s="5">
        <f>'[22]2011. 8월'!E38</f>
        <v>80</v>
      </c>
      <c r="G29" s="6">
        <f>'[22]2011. 8월'!F38</f>
        <v>30.66</v>
      </c>
      <c r="H29" s="6">
        <f>'[22]2011. 8월'!G38</f>
        <v>3.048</v>
      </c>
      <c r="I29" s="4">
        <f>'[22]2011. 8월'!H38</f>
        <v>31000</v>
      </c>
      <c r="J29" s="4">
        <f>'[22]2011. 8월'!I38</f>
        <v>26</v>
      </c>
      <c r="K29" s="5">
        <f>'[22]2011. 8월'!J38</f>
        <v>3</v>
      </c>
      <c r="L29" s="5">
        <f>'[22]2011. 8월'!K38</f>
        <v>5.2</v>
      </c>
      <c r="M29" s="5">
        <f>'[22]2011. 8월'!L38</f>
        <v>5.6</v>
      </c>
      <c r="N29" s="6">
        <f>'[22]2011. 8월'!M38</f>
        <v>4.056</v>
      </c>
      <c r="O29" s="6">
        <f>'[22]2011. 8월'!N38</f>
        <v>0.6</v>
      </c>
      <c r="P29" s="7" t="str">
        <f>'[22]2011. 8월'!O38</f>
        <v>&lt;30</v>
      </c>
    </row>
    <row r="30" spans="1:16" ht="18.75" customHeight="1">
      <c r="A30" s="22"/>
      <c r="B30" s="1" t="s">
        <v>14</v>
      </c>
      <c r="C30" s="4">
        <f>'[22]2011. 8월'!B37</f>
        <v>26</v>
      </c>
      <c r="D30" s="5">
        <f>'[22]2011. 8월'!C37</f>
        <v>99.6</v>
      </c>
      <c r="E30" s="5">
        <f>'[22]2011. 8월'!D37</f>
        <v>82.8</v>
      </c>
      <c r="F30" s="5">
        <f>'[22]2011. 8월'!E37</f>
        <v>80</v>
      </c>
      <c r="G30" s="6">
        <f>'[22]2011. 8월'!F37</f>
        <v>30.66</v>
      </c>
      <c r="H30" s="6">
        <f>'[22]2011. 8월'!G37</f>
        <v>3.048</v>
      </c>
      <c r="I30" s="4">
        <f>'[22]2011. 8월'!H37</f>
        <v>30500</v>
      </c>
      <c r="J30" s="4">
        <f>'[22]2011. 8월'!I37</f>
        <v>26</v>
      </c>
      <c r="K30" s="5">
        <f>'[22]2011. 8월'!J37</f>
        <v>3</v>
      </c>
      <c r="L30" s="5">
        <f>'[22]2011. 8월'!K37</f>
        <v>5.2</v>
      </c>
      <c r="M30" s="5">
        <f>'[22]2011. 8월'!L37</f>
        <v>5.6</v>
      </c>
      <c r="N30" s="6">
        <f>'[22]2011. 8월'!M37</f>
        <v>4.056</v>
      </c>
      <c r="O30" s="6">
        <f>'[22]2011. 8월'!N37</f>
        <v>0.6</v>
      </c>
      <c r="P30" s="7" t="str">
        <f>'[22]2011. 8월'!O37</f>
        <v>&lt;30</v>
      </c>
    </row>
    <row r="31" spans="1:16" ht="18.75" customHeight="1">
      <c r="A31" s="22"/>
      <c r="B31" s="1" t="s">
        <v>15</v>
      </c>
      <c r="C31" s="4">
        <f>'[22]2011. 8월'!B36</f>
        <v>26</v>
      </c>
      <c r="D31" s="5">
        <f>'[22]2011. 8월'!C36</f>
        <v>99.6</v>
      </c>
      <c r="E31" s="5">
        <f>'[22]2011. 8월'!D36</f>
        <v>82.8</v>
      </c>
      <c r="F31" s="5">
        <f>'[22]2011. 8월'!E36</f>
        <v>80</v>
      </c>
      <c r="G31" s="6">
        <f>'[22]2011. 8월'!F36</f>
        <v>30.66</v>
      </c>
      <c r="H31" s="6">
        <f>'[22]2011. 8월'!G36</f>
        <v>3.048</v>
      </c>
      <c r="I31" s="4">
        <f>'[22]2011. 8월'!H36</f>
        <v>30500</v>
      </c>
      <c r="J31" s="4">
        <f>'[22]2011. 8월'!I36</f>
        <v>26</v>
      </c>
      <c r="K31" s="5">
        <f>'[22]2011. 8월'!J36</f>
        <v>3</v>
      </c>
      <c r="L31" s="5">
        <f>'[22]2011. 8월'!K36</f>
        <v>5.2</v>
      </c>
      <c r="M31" s="5">
        <f>'[22]2011. 8월'!L36</f>
        <v>5.6</v>
      </c>
      <c r="N31" s="6">
        <f>'[22]2011. 8월'!M36</f>
        <v>4.056</v>
      </c>
      <c r="O31" s="6">
        <f>'[22]2011. 8월'!N36</f>
        <v>0.6</v>
      </c>
      <c r="P31" s="7" t="str">
        <f>'[22]2011. 8월'!O36</f>
        <v>&lt;30</v>
      </c>
    </row>
    <row r="32" spans="1:16" ht="18.75" customHeight="1">
      <c r="A32" s="22" t="s">
        <v>24</v>
      </c>
      <c r="B32" s="1" t="s">
        <v>13</v>
      </c>
      <c r="C32" s="4">
        <f>'[22]2011. 9월'!B38</f>
        <v>25</v>
      </c>
      <c r="D32" s="5">
        <f>'[22]2011. 9월'!C38</f>
        <v>86.1</v>
      </c>
      <c r="E32" s="5">
        <f>'[22]2011. 9월'!D38</f>
        <v>71.8</v>
      </c>
      <c r="F32" s="5">
        <f>'[22]2011. 9월'!E38</f>
        <v>75.7</v>
      </c>
      <c r="G32" s="6">
        <f>'[22]2011. 9월'!F38</f>
        <v>28.98</v>
      </c>
      <c r="H32" s="6">
        <f>'[22]2011. 9월'!G38</f>
        <v>2.952</v>
      </c>
      <c r="I32" s="4">
        <f>'[22]2011. 9월'!H38</f>
        <v>32000</v>
      </c>
      <c r="J32" s="4">
        <f>'[22]2011. 9월'!I38</f>
        <v>25</v>
      </c>
      <c r="K32" s="5">
        <f>'[22]2011. 9월'!J38</f>
        <v>3.2</v>
      </c>
      <c r="L32" s="5">
        <f>'[22]2011. 9월'!K38</f>
        <v>5.5</v>
      </c>
      <c r="M32" s="5">
        <f>'[22]2011. 9월'!L38</f>
        <v>5</v>
      </c>
      <c r="N32" s="6">
        <f>'[22]2011. 9월'!M38</f>
        <v>4.4279999999999999</v>
      </c>
      <c r="O32" s="6">
        <f>'[22]2011. 9월'!N38</f>
        <v>0.78</v>
      </c>
      <c r="P32" s="7" t="str">
        <f>'[22]2011. 9월'!O38</f>
        <v>&lt;30</v>
      </c>
    </row>
    <row r="33" spans="1:16" ht="18.75" customHeight="1">
      <c r="A33" s="22"/>
      <c r="B33" s="1" t="s">
        <v>14</v>
      </c>
      <c r="C33" s="4">
        <f>'[22]2011. 9월'!B37</f>
        <v>25</v>
      </c>
      <c r="D33" s="5">
        <f>'[22]2011. 9월'!C37</f>
        <v>86.1</v>
      </c>
      <c r="E33" s="5">
        <f>'[22]2011. 9월'!D37</f>
        <v>71.8</v>
      </c>
      <c r="F33" s="5">
        <f>'[22]2011. 9월'!E37</f>
        <v>75.7</v>
      </c>
      <c r="G33" s="6">
        <f>'[22]2011. 9월'!F37</f>
        <v>28.98</v>
      </c>
      <c r="H33" s="6">
        <f>'[22]2011. 9월'!G37</f>
        <v>2.952</v>
      </c>
      <c r="I33" s="4">
        <f>'[22]2011. 9월'!H37</f>
        <v>32000</v>
      </c>
      <c r="J33" s="4">
        <f>'[22]2011. 9월'!I37</f>
        <v>25</v>
      </c>
      <c r="K33" s="5">
        <f>'[22]2011. 9월'!J37</f>
        <v>3.2</v>
      </c>
      <c r="L33" s="5">
        <f>'[22]2011. 9월'!K37</f>
        <v>5.5</v>
      </c>
      <c r="M33" s="5">
        <f>'[22]2011. 9월'!L37</f>
        <v>5</v>
      </c>
      <c r="N33" s="6">
        <f>'[22]2011. 9월'!M37</f>
        <v>4.4279999999999999</v>
      </c>
      <c r="O33" s="6">
        <f>'[22]2011. 9월'!N37</f>
        <v>0.78</v>
      </c>
      <c r="P33" s="7" t="str">
        <f>'[22]2011. 9월'!O37</f>
        <v>&lt;30</v>
      </c>
    </row>
    <row r="34" spans="1:16" ht="18.75" customHeight="1">
      <c r="A34" s="22"/>
      <c r="B34" s="1" t="s">
        <v>15</v>
      </c>
      <c r="C34" s="4">
        <f>'[22]2011. 9월'!B36</f>
        <v>25</v>
      </c>
      <c r="D34" s="5">
        <f>'[22]2011. 9월'!C36</f>
        <v>86.1</v>
      </c>
      <c r="E34" s="5">
        <f>'[22]2011. 9월'!D36</f>
        <v>71.8</v>
      </c>
      <c r="F34" s="5">
        <f>'[22]2011. 9월'!E36</f>
        <v>75.7</v>
      </c>
      <c r="G34" s="6">
        <f>'[22]2011. 9월'!F36</f>
        <v>28.98</v>
      </c>
      <c r="H34" s="6">
        <f>'[22]2011. 9월'!G36</f>
        <v>2.952</v>
      </c>
      <c r="I34" s="4">
        <f>'[22]2011. 9월'!H36</f>
        <v>32000</v>
      </c>
      <c r="J34" s="4">
        <f>'[22]2011. 9월'!I36</f>
        <v>25</v>
      </c>
      <c r="K34" s="5">
        <f>'[22]2011. 9월'!J36</f>
        <v>3.2</v>
      </c>
      <c r="L34" s="5">
        <f>'[22]2011. 9월'!K36</f>
        <v>5.5</v>
      </c>
      <c r="M34" s="5">
        <f>'[22]2011. 9월'!L36</f>
        <v>5</v>
      </c>
      <c r="N34" s="6">
        <f>'[22]2011. 9월'!M36</f>
        <v>4.4279999999999999</v>
      </c>
      <c r="O34" s="6">
        <f>'[22]2011. 9월'!N36</f>
        <v>0.78</v>
      </c>
      <c r="P34" s="7" t="str">
        <f>'[22]2011. 9월'!O36</f>
        <v>&lt;30</v>
      </c>
    </row>
    <row r="35" spans="1:16" ht="18.75" customHeight="1">
      <c r="A35" s="22" t="s">
        <v>25</v>
      </c>
      <c r="B35" s="1" t="s">
        <v>13</v>
      </c>
      <c r="C35" s="4">
        <f>'[22]2011. 10월'!B38</f>
        <v>21</v>
      </c>
      <c r="D35" s="5">
        <f>'[22]2011. 10월'!C38</f>
        <v>103.8</v>
      </c>
      <c r="E35" s="5">
        <f>'[22]2011. 10월'!D38</f>
        <v>85.8</v>
      </c>
      <c r="F35" s="5">
        <f>'[22]2011. 10월'!E38</f>
        <v>100</v>
      </c>
      <c r="G35" s="6">
        <f>'[22]2011. 10월'!F38</f>
        <v>29.1</v>
      </c>
      <c r="H35" s="6">
        <f>'[22]2011. 10월'!G38</f>
        <v>2.8559999999999999</v>
      </c>
      <c r="I35" s="4">
        <f>'[22]2011. 10월'!H38</f>
        <v>31000</v>
      </c>
      <c r="J35" s="4">
        <f>'[22]2011. 10월'!I38</f>
        <v>21</v>
      </c>
      <c r="K35" s="5">
        <f>'[22]2011. 10월'!J38</f>
        <v>3</v>
      </c>
      <c r="L35" s="5">
        <f>'[22]2011. 10월'!K38</f>
        <v>5.2</v>
      </c>
      <c r="M35" s="5">
        <f>'[22]2011. 10월'!L38</f>
        <v>4.5999999999999996</v>
      </c>
      <c r="N35" s="6">
        <f>'[22]2011. 10월'!M38</f>
        <v>4.3440000000000003</v>
      </c>
      <c r="O35" s="6">
        <f>'[22]2011. 10월'!N38</f>
        <v>0.69599999999999995</v>
      </c>
      <c r="P35" s="7" t="str">
        <f>'[22]2011. 10월'!O38</f>
        <v>&lt;30</v>
      </c>
    </row>
    <row r="36" spans="1:16" ht="18.75" customHeight="1">
      <c r="A36" s="22"/>
      <c r="B36" s="1" t="s">
        <v>14</v>
      </c>
      <c r="C36" s="4">
        <f>'[22]2011. 10월'!B37</f>
        <v>21</v>
      </c>
      <c r="D36" s="5">
        <f>'[22]2011. 10월'!C37</f>
        <v>103.8</v>
      </c>
      <c r="E36" s="5">
        <f>'[22]2011. 10월'!D37</f>
        <v>85.8</v>
      </c>
      <c r="F36" s="5">
        <f>'[22]2011. 10월'!E37</f>
        <v>100</v>
      </c>
      <c r="G36" s="6">
        <f>'[22]2011. 10월'!F37</f>
        <v>29.1</v>
      </c>
      <c r="H36" s="6">
        <f>'[22]2011. 10월'!G37</f>
        <v>2.8559999999999999</v>
      </c>
      <c r="I36" s="4">
        <f>'[22]2011. 10월'!H37</f>
        <v>30500</v>
      </c>
      <c r="J36" s="4">
        <f>'[22]2011. 10월'!I37</f>
        <v>21</v>
      </c>
      <c r="K36" s="5">
        <f>'[22]2011. 10월'!J37</f>
        <v>3</v>
      </c>
      <c r="L36" s="5">
        <f>'[22]2011. 10월'!K37</f>
        <v>5.2</v>
      </c>
      <c r="M36" s="5">
        <f>'[22]2011. 10월'!L37</f>
        <v>4.5999999999999996</v>
      </c>
      <c r="N36" s="6">
        <f>'[22]2011. 10월'!M37</f>
        <v>4.3440000000000003</v>
      </c>
      <c r="O36" s="6">
        <f>'[22]2011. 10월'!N37</f>
        <v>0.69599999999999995</v>
      </c>
      <c r="P36" s="7" t="str">
        <f>'[22]2011. 10월'!O37</f>
        <v>&lt;30</v>
      </c>
    </row>
    <row r="37" spans="1:16" ht="18.75" customHeight="1">
      <c r="A37" s="22"/>
      <c r="B37" s="1" t="s">
        <v>15</v>
      </c>
      <c r="C37" s="4">
        <f>'[22]2011. 10월'!B36</f>
        <v>21</v>
      </c>
      <c r="D37" s="5">
        <f>'[22]2011. 10월'!C36</f>
        <v>103.8</v>
      </c>
      <c r="E37" s="5">
        <f>'[22]2011. 10월'!D36</f>
        <v>85.8</v>
      </c>
      <c r="F37" s="5">
        <f>'[22]2011. 10월'!E36</f>
        <v>100</v>
      </c>
      <c r="G37" s="6">
        <f>'[22]2011. 10월'!F36</f>
        <v>29.1</v>
      </c>
      <c r="H37" s="6">
        <f>'[22]2011. 10월'!G36</f>
        <v>2.8559999999999999</v>
      </c>
      <c r="I37" s="4">
        <f>'[22]2011. 10월'!H36</f>
        <v>30500</v>
      </c>
      <c r="J37" s="4">
        <f>'[22]2011. 10월'!I36</f>
        <v>21</v>
      </c>
      <c r="K37" s="5">
        <f>'[22]2011. 10월'!J36</f>
        <v>3</v>
      </c>
      <c r="L37" s="5">
        <f>'[22]2011. 10월'!K36</f>
        <v>5.2</v>
      </c>
      <c r="M37" s="5">
        <f>'[22]2011. 10월'!L36</f>
        <v>4.5999999999999996</v>
      </c>
      <c r="N37" s="6">
        <f>'[22]2011. 10월'!M36</f>
        <v>4.3440000000000003</v>
      </c>
      <c r="O37" s="6">
        <f>'[22]2011. 10월'!N36</f>
        <v>0.69599999999999995</v>
      </c>
      <c r="P37" s="7" t="str">
        <f>'[22]2011. 10월'!O36</f>
        <v>&lt;30</v>
      </c>
    </row>
    <row r="38" spans="1:16" ht="18.75" customHeight="1">
      <c r="A38" s="22" t="s">
        <v>26</v>
      </c>
      <c r="B38" s="1" t="s">
        <v>13</v>
      </c>
      <c r="C38" s="4">
        <f>'[22]2011. 11월'!B38</f>
        <v>19</v>
      </c>
      <c r="D38" s="5">
        <f>'[22]2011. 11월'!C38</f>
        <v>108</v>
      </c>
      <c r="E38" s="5">
        <f>'[22]2011. 11월'!D38</f>
        <v>89.6</v>
      </c>
      <c r="F38" s="5">
        <f>'[22]2011. 11월'!E38</f>
        <v>86</v>
      </c>
      <c r="G38" s="6">
        <f>'[22]2011. 11월'!F38</f>
        <v>30.64</v>
      </c>
      <c r="H38" s="6">
        <f>'[22]2011. 11월'!G38</f>
        <v>3.2879999999999998</v>
      </c>
      <c r="I38" s="4">
        <f>'[22]2011. 11월'!H38</f>
        <v>30000</v>
      </c>
      <c r="J38" s="4">
        <f>'[22]2011. 11월'!I38</f>
        <v>19</v>
      </c>
      <c r="K38" s="5">
        <f>'[22]2011. 11월'!J38</f>
        <v>3</v>
      </c>
      <c r="L38" s="5">
        <f>'[22]2011. 11월'!K38</f>
        <v>5.3</v>
      </c>
      <c r="M38" s="5">
        <f>'[22]2011. 11월'!L38</f>
        <v>3.8</v>
      </c>
      <c r="N38" s="6">
        <f>'[22]2011. 11월'!M38</f>
        <v>4.452</v>
      </c>
      <c r="O38" s="6">
        <f>'[22]2011. 11월'!N38</f>
        <v>0.6</v>
      </c>
      <c r="P38" s="7" t="str">
        <f>'[22]2011. 11월'!O38</f>
        <v>&lt;30</v>
      </c>
    </row>
    <row r="39" spans="1:16" ht="18.75" customHeight="1">
      <c r="A39" s="22"/>
      <c r="B39" s="1" t="s">
        <v>14</v>
      </c>
      <c r="C39" s="4">
        <f>'[22]2011. 11월'!B37</f>
        <v>19</v>
      </c>
      <c r="D39" s="5">
        <f>'[22]2011. 11월'!C37</f>
        <v>108</v>
      </c>
      <c r="E39" s="5">
        <f>'[22]2011. 11월'!D37</f>
        <v>89.6</v>
      </c>
      <c r="F39" s="5">
        <f>'[22]2011. 11월'!E37</f>
        <v>86</v>
      </c>
      <c r="G39" s="6">
        <f>'[22]2011. 11월'!F37</f>
        <v>30.64</v>
      </c>
      <c r="H39" s="6">
        <f>'[22]2011. 11월'!G37</f>
        <v>3.2879999999999998</v>
      </c>
      <c r="I39" s="4">
        <f>'[22]2011. 11월'!H37</f>
        <v>30000</v>
      </c>
      <c r="J39" s="4">
        <f>'[22]2011. 11월'!I37</f>
        <v>19</v>
      </c>
      <c r="K39" s="5">
        <f>'[22]2011. 11월'!J37</f>
        <v>3</v>
      </c>
      <c r="L39" s="5">
        <f>'[22]2011. 11월'!K37</f>
        <v>5.3</v>
      </c>
      <c r="M39" s="5">
        <f>'[22]2011. 11월'!L37</f>
        <v>3.8</v>
      </c>
      <c r="N39" s="6">
        <f>'[22]2011. 11월'!M37</f>
        <v>4.452</v>
      </c>
      <c r="O39" s="6">
        <f>'[22]2011. 11월'!N37</f>
        <v>0.6</v>
      </c>
      <c r="P39" s="7" t="str">
        <f>'[22]2011. 11월'!O37</f>
        <v>&lt;30</v>
      </c>
    </row>
    <row r="40" spans="1:16" ht="18.75" customHeight="1">
      <c r="A40" s="22"/>
      <c r="B40" s="1" t="s">
        <v>15</v>
      </c>
      <c r="C40" s="4">
        <f>'[22]2011. 11월'!B36</f>
        <v>19</v>
      </c>
      <c r="D40" s="5">
        <f>'[22]2011. 11월'!C36</f>
        <v>108</v>
      </c>
      <c r="E40" s="5">
        <f>'[22]2011. 11월'!D36</f>
        <v>89.6</v>
      </c>
      <c r="F40" s="5">
        <f>'[22]2011. 11월'!E36</f>
        <v>86</v>
      </c>
      <c r="G40" s="6">
        <f>'[22]2011. 11월'!F36</f>
        <v>30.64</v>
      </c>
      <c r="H40" s="6">
        <f>'[22]2011. 11월'!G36</f>
        <v>3.2879999999999998</v>
      </c>
      <c r="I40" s="4">
        <f>'[22]2011. 11월'!H36</f>
        <v>30000</v>
      </c>
      <c r="J40" s="4">
        <f>'[22]2011. 11월'!I36</f>
        <v>19</v>
      </c>
      <c r="K40" s="5">
        <f>'[22]2011. 11월'!J36</f>
        <v>3</v>
      </c>
      <c r="L40" s="5">
        <f>'[22]2011. 11월'!K36</f>
        <v>5.3</v>
      </c>
      <c r="M40" s="5">
        <f>'[22]2011. 11월'!L36</f>
        <v>3.8</v>
      </c>
      <c r="N40" s="6">
        <f>'[22]2011. 11월'!M36</f>
        <v>4.452</v>
      </c>
      <c r="O40" s="6">
        <f>'[22]2011. 11월'!N36</f>
        <v>0.6</v>
      </c>
      <c r="P40" s="7" t="str">
        <f>'[22]2011. 11월'!O36</f>
        <v>&lt;30</v>
      </c>
    </row>
    <row r="41" spans="1:16" ht="18.75" customHeight="1">
      <c r="A41" s="22" t="s">
        <v>27</v>
      </c>
      <c r="B41" s="1" t="s">
        <v>13</v>
      </c>
      <c r="C41" s="4">
        <f>'[22]2011. 12월'!B38</f>
        <v>16</v>
      </c>
      <c r="D41" s="5">
        <f>'[22]2011. 12월'!C38</f>
        <v>98.1</v>
      </c>
      <c r="E41" s="5">
        <f>'[22]2011. 12월'!D38</f>
        <v>81.599999999999994</v>
      </c>
      <c r="F41" s="5">
        <f>'[22]2011. 12월'!E38</f>
        <v>96</v>
      </c>
      <c r="G41" s="6">
        <f>'[22]2011. 12월'!F38</f>
        <v>28.8</v>
      </c>
      <c r="H41" s="6">
        <f>'[22]2011. 12월'!G38</f>
        <v>3.0880000000000001</v>
      </c>
      <c r="I41" s="4">
        <f>'[22]2011. 12월'!H38</f>
        <v>30000</v>
      </c>
      <c r="J41" s="4">
        <f>'[22]2011. 12월'!I38</f>
        <v>16</v>
      </c>
      <c r="K41" s="5">
        <f>'[22]2011. 12월'!J38</f>
        <v>2.9</v>
      </c>
      <c r="L41" s="5">
        <f>'[22]2011. 12월'!K38</f>
        <v>5.0999999999999996</v>
      </c>
      <c r="M41" s="5">
        <f>'[22]2011. 12월'!L38</f>
        <v>4</v>
      </c>
      <c r="N41" s="6">
        <f>'[22]2011. 12월'!M38</f>
        <v>4.1639999999999997</v>
      </c>
      <c r="O41" s="6">
        <f>'[22]2011. 12월'!N38</f>
        <v>0.56399999999999995</v>
      </c>
      <c r="P41" s="7" t="str">
        <f>'[22]2011. 12월'!O38</f>
        <v>&lt;30</v>
      </c>
    </row>
    <row r="42" spans="1:16" ht="18.75" customHeight="1">
      <c r="A42" s="22"/>
      <c r="B42" s="1" t="s">
        <v>14</v>
      </c>
      <c r="C42" s="4">
        <f>'[22]2011. 12월'!B37</f>
        <v>16</v>
      </c>
      <c r="D42" s="5">
        <f>'[22]2011. 12월'!C37</f>
        <v>98.1</v>
      </c>
      <c r="E42" s="5">
        <f>'[22]2011. 12월'!D37</f>
        <v>81.599999999999994</v>
      </c>
      <c r="F42" s="5">
        <f>'[22]2011. 12월'!E37</f>
        <v>96</v>
      </c>
      <c r="G42" s="6">
        <f>'[22]2011. 12월'!F37</f>
        <v>28.8</v>
      </c>
      <c r="H42" s="6">
        <f>'[22]2011. 12월'!G37</f>
        <v>3.0880000000000001</v>
      </c>
      <c r="I42" s="4">
        <f>'[22]2011. 12월'!H37</f>
        <v>30000</v>
      </c>
      <c r="J42" s="4">
        <f>'[22]2011. 12월'!I37</f>
        <v>16</v>
      </c>
      <c r="K42" s="5">
        <f>'[22]2011. 12월'!J37</f>
        <v>2.9</v>
      </c>
      <c r="L42" s="5">
        <f>'[22]2011. 12월'!K37</f>
        <v>5.0999999999999996</v>
      </c>
      <c r="M42" s="5">
        <f>'[22]2011. 12월'!L37</f>
        <v>4</v>
      </c>
      <c r="N42" s="6">
        <f>'[22]2011. 12월'!M37</f>
        <v>4.1639999999999997</v>
      </c>
      <c r="O42" s="6">
        <f>'[22]2011. 12월'!N37</f>
        <v>0.56399999999999995</v>
      </c>
      <c r="P42" s="7" t="str">
        <f>'[22]2011. 12월'!O37</f>
        <v>&lt;30</v>
      </c>
    </row>
    <row r="43" spans="1:16" ht="18.75" customHeight="1" thickBot="1">
      <c r="A43" s="23"/>
      <c r="B43" s="8" t="s">
        <v>15</v>
      </c>
      <c r="C43" s="9">
        <f>'[22]2011. 12월'!B36</f>
        <v>16</v>
      </c>
      <c r="D43" s="10">
        <f>'[22]2011. 12월'!C36</f>
        <v>98.1</v>
      </c>
      <c r="E43" s="10">
        <f>'[22]2011. 12월'!D36</f>
        <v>81.599999999999994</v>
      </c>
      <c r="F43" s="10">
        <f>'[22]2011. 12월'!E36</f>
        <v>96</v>
      </c>
      <c r="G43" s="11">
        <f>'[22]2011. 12월'!F36</f>
        <v>28.8</v>
      </c>
      <c r="H43" s="11">
        <f>'[22]2011. 12월'!G36</f>
        <v>3.0880000000000001</v>
      </c>
      <c r="I43" s="9">
        <f>'[22]2011. 12월'!H36</f>
        <v>30000</v>
      </c>
      <c r="J43" s="9">
        <f>'[22]2011. 12월'!I36</f>
        <v>16</v>
      </c>
      <c r="K43" s="10">
        <f>'[22]2011. 12월'!J36</f>
        <v>2.9</v>
      </c>
      <c r="L43" s="10">
        <f>'[22]2011. 12월'!K36</f>
        <v>5.0999999999999996</v>
      </c>
      <c r="M43" s="10">
        <f>'[22]2011. 12월'!L36</f>
        <v>4</v>
      </c>
      <c r="N43" s="11">
        <f>'[22]2011. 12월'!M36</f>
        <v>4.1639999999999997</v>
      </c>
      <c r="O43" s="11">
        <f>'[22]2011. 12월'!N36</f>
        <v>0.56399999999999995</v>
      </c>
      <c r="P43" s="12" t="str">
        <f>'[22]2011. 12월'!O36</f>
        <v>&lt;30</v>
      </c>
    </row>
  </sheetData>
  <mergeCells count="21">
    <mergeCell ref="A1:J1"/>
    <mergeCell ref="A2:D2"/>
    <mergeCell ref="A3:A4"/>
    <mergeCell ref="B3:B4"/>
    <mergeCell ref="C3:C4"/>
    <mergeCell ref="D3:I3"/>
    <mergeCell ref="J3:J4"/>
    <mergeCell ref="A38:A40"/>
    <mergeCell ref="A41:A43"/>
    <mergeCell ref="A20:A22"/>
    <mergeCell ref="A23:A25"/>
    <mergeCell ref="A26:A28"/>
    <mergeCell ref="A29:A31"/>
    <mergeCell ref="A32:A34"/>
    <mergeCell ref="A35:A37"/>
    <mergeCell ref="A14:A16"/>
    <mergeCell ref="A17:A19"/>
    <mergeCell ref="K3:P3"/>
    <mergeCell ref="A5:A7"/>
    <mergeCell ref="A8:A10"/>
    <mergeCell ref="A11:A13"/>
  </mergeCells>
  <phoneticPr fontId="2" type="noConversion"/>
  <pageMargins left="0.31496062992125984" right="0.28000000000000003" top="0.74803149606299213" bottom="0.74803149606299213" header="0.31496062992125984" footer="0.31496062992125984"/>
  <pageSetup paperSize="9" scale="8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P43"/>
  <sheetViews>
    <sheetView view="pageBreakPreview" topLeftCell="A9" zoomScaleNormal="100" workbookViewId="0">
      <selection activeCell="R27" sqref="R27"/>
    </sheetView>
  </sheetViews>
  <sheetFormatPr defaultRowHeight="16.5"/>
  <cols>
    <col min="1" max="16" width="6.625" customWidth="1"/>
  </cols>
  <sheetData>
    <row r="1" spans="1:16" ht="42" customHeight="1">
      <c r="A1" s="24" t="s">
        <v>31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  <c r="M1" s="13"/>
      <c r="N1" s="13"/>
      <c r="O1" s="13"/>
      <c r="P1" s="13"/>
    </row>
    <row r="2" spans="1:16" ht="18.75" customHeight="1" thickBot="1">
      <c r="A2" s="30" t="s">
        <v>84</v>
      </c>
      <c r="B2" s="31"/>
      <c r="C2" s="31"/>
      <c r="D2" s="3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8.75" customHeight="1">
      <c r="A3" s="26" t="s">
        <v>32</v>
      </c>
      <c r="B3" s="20" t="s">
        <v>33</v>
      </c>
      <c r="C3" s="28" t="s">
        <v>69</v>
      </c>
      <c r="D3" s="20" t="s">
        <v>34</v>
      </c>
      <c r="E3" s="20"/>
      <c r="F3" s="20"/>
      <c r="G3" s="20"/>
      <c r="H3" s="20"/>
      <c r="I3" s="20"/>
      <c r="J3" s="28" t="s">
        <v>35</v>
      </c>
      <c r="K3" s="20" t="s">
        <v>36</v>
      </c>
      <c r="L3" s="20"/>
      <c r="M3" s="20"/>
      <c r="N3" s="20"/>
      <c r="O3" s="20"/>
      <c r="P3" s="21"/>
    </row>
    <row r="4" spans="1:16" ht="33.75">
      <c r="A4" s="22"/>
      <c r="B4" s="27"/>
      <c r="C4" s="27"/>
      <c r="D4" s="1" t="s">
        <v>37</v>
      </c>
      <c r="E4" s="1" t="s">
        <v>38</v>
      </c>
      <c r="F4" s="1" t="s">
        <v>39</v>
      </c>
      <c r="G4" s="1" t="s">
        <v>40</v>
      </c>
      <c r="H4" s="1" t="s">
        <v>41</v>
      </c>
      <c r="I4" s="2" t="s">
        <v>42</v>
      </c>
      <c r="J4" s="29"/>
      <c r="K4" s="1" t="s">
        <v>37</v>
      </c>
      <c r="L4" s="1" t="s">
        <v>38</v>
      </c>
      <c r="M4" s="1" t="s">
        <v>39</v>
      </c>
      <c r="N4" s="1" t="s">
        <v>40</v>
      </c>
      <c r="O4" s="1" t="s">
        <v>41</v>
      </c>
      <c r="P4" s="3" t="s">
        <v>42</v>
      </c>
    </row>
    <row r="5" spans="1:16" ht="18.75" customHeight="1">
      <c r="A5" s="22" t="s">
        <v>43</v>
      </c>
      <c r="B5" s="1" t="s">
        <v>44</v>
      </c>
      <c r="C5" s="4">
        <f>[23]총괄!B19</f>
        <v>25.75</v>
      </c>
      <c r="D5" s="5">
        <f>[23]총괄!C19</f>
        <v>94.291666666666671</v>
      </c>
      <c r="E5" s="5">
        <f>[23]총괄!D19</f>
        <v>77.458333333333329</v>
      </c>
      <c r="F5" s="5">
        <f>[23]총괄!E19</f>
        <v>73.733333333333334</v>
      </c>
      <c r="G5" s="6">
        <f>[23]총괄!F19</f>
        <v>27.311666666666667</v>
      </c>
      <c r="H5" s="6">
        <f>[23]총괄!G19</f>
        <v>3.03</v>
      </c>
      <c r="I5" s="4">
        <f>[23]총괄!H19</f>
        <v>28000</v>
      </c>
      <c r="J5" s="4">
        <f>[23]총괄!I19</f>
        <v>25.75</v>
      </c>
      <c r="K5" s="5">
        <f>[23]총괄!J19</f>
        <v>4.0750000000000002</v>
      </c>
      <c r="L5" s="5">
        <f>[23]총괄!K19</f>
        <v>7.7666666666666666</v>
      </c>
      <c r="M5" s="5">
        <f>[23]총괄!L19</f>
        <v>2.7166666666666672</v>
      </c>
      <c r="N5" s="6">
        <f>[23]총괄!M19</f>
        <v>6.2369999999999992</v>
      </c>
      <c r="O5" s="6">
        <f>[23]총괄!N19</f>
        <v>0.65483333333333338</v>
      </c>
      <c r="P5" s="7" t="s">
        <v>67</v>
      </c>
    </row>
    <row r="6" spans="1:16" ht="18.75" customHeight="1">
      <c r="A6" s="22"/>
      <c r="B6" s="1" t="s">
        <v>45</v>
      </c>
      <c r="C6" s="4">
        <f>[23]총괄!B18</f>
        <v>35</v>
      </c>
      <c r="D6" s="5">
        <f>[23]총괄!C18</f>
        <v>130.19999999999999</v>
      </c>
      <c r="E6" s="5">
        <f>[23]총괄!D18</f>
        <v>107.6</v>
      </c>
      <c r="F6" s="5">
        <f>[23]총괄!E18</f>
        <v>98.6</v>
      </c>
      <c r="G6" s="6">
        <f>[23]총괄!F18</f>
        <v>34.799999999999997</v>
      </c>
      <c r="H6" s="6">
        <f>[23]총괄!G18</f>
        <v>3.84</v>
      </c>
      <c r="I6" s="4">
        <f>[23]총괄!H18</f>
        <v>30000</v>
      </c>
      <c r="J6" s="4">
        <f>[23]총괄!I18</f>
        <v>35</v>
      </c>
      <c r="K6" s="5">
        <f>[23]총괄!J18</f>
        <v>9.6</v>
      </c>
      <c r="L6" s="5">
        <f>[23]총괄!K18</f>
        <v>20.8</v>
      </c>
      <c r="M6" s="5">
        <f>[23]총괄!L18</f>
        <v>9.3000000000000007</v>
      </c>
      <c r="N6" s="6">
        <f>[23]총괄!M18</f>
        <v>12.72</v>
      </c>
      <c r="O6" s="6">
        <f>[23]총괄!N18</f>
        <v>1.1279999999999999</v>
      </c>
      <c r="P6" s="7" t="s">
        <v>67</v>
      </c>
    </row>
    <row r="7" spans="1:16" ht="18.75" customHeight="1">
      <c r="A7" s="22"/>
      <c r="B7" s="1" t="s">
        <v>46</v>
      </c>
      <c r="C7" s="4">
        <f>[23]총괄!B17</f>
        <v>20</v>
      </c>
      <c r="D7" s="5">
        <f>[23]총괄!C17</f>
        <v>57</v>
      </c>
      <c r="E7" s="5">
        <f>[23]총괄!D17</f>
        <v>41.4</v>
      </c>
      <c r="F7" s="5">
        <f>[23]총괄!E17</f>
        <v>40</v>
      </c>
      <c r="G7" s="6">
        <f>[23]총괄!F17</f>
        <v>15.72</v>
      </c>
      <c r="H7" s="6">
        <f>[23]총괄!G17</f>
        <v>1.5840000000000001</v>
      </c>
      <c r="I7" s="4">
        <f>[23]총괄!H17</f>
        <v>25000</v>
      </c>
      <c r="J7" s="4">
        <f>[23]총괄!I17</f>
        <v>20</v>
      </c>
      <c r="K7" s="5">
        <f>[23]총괄!J17</f>
        <v>2.6</v>
      </c>
      <c r="L7" s="5">
        <f>[23]총괄!K17</f>
        <v>4.5999999999999996</v>
      </c>
      <c r="M7" s="5">
        <f>[23]총괄!L17</f>
        <v>0.4</v>
      </c>
      <c r="N7" s="6">
        <f>[23]총괄!M17</f>
        <v>4.032</v>
      </c>
      <c r="O7" s="6">
        <f>[23]총괄!N17</f>
        <v>0.432</v>
      </c>
      <c r="P7" s="7" t="s">
        <v>67</v>
      </c>
    </row>
    <row r="8" spans="1:16" ht="18.75" customHeight="1">
      <c r="A8" s="22" t="s">
        <v>47</v>
      </c>
      <c r="B8" s="1" t="s">
        <v>44</v>
      </c>
      <c r="C8" s="4">
        <f>'[23]2011. 1월'!B38</f>
        <v>35</v>
      </c>
      <c r="D8" s="5">
        <f>'[23]2011. 1월'!C38</f>
        <v>62.6</v>
      </c>
      <c r="E8" s="5">
        <f>'[23]2011. 1월'!D38</f>
        <v>41.4</v>
      </c>
      <c r="F8" s="5">
        <f>'[23]2011. 1월'!E38</f>
        <v>40</v>
      </c>
      <c r="G8" s="6">
        <f>'[23]2011. 1월'!F38</f>
        <v>15.72</v>
      </c>
      <c r="H8" s="6">
        <f>'[23]2011. 1월'!G38</f>
        <v>2.16</v>
      </c>
      <c r="I8" s="4">
        <f>'[23]2011. 1월'!H38</f>
        <v>30000</v>
      </c>
      <c r="J8" s="4">
        <f>'[23]2011. 1월'!I38</f>
        <v>35</v>
      </c>
      <c r="K8" s="5">
        <f>'[23]2011. 1월'!J38</f>
        <v>7.1</v>
      </c>
      <c r="L8" s="5">
        <f>'[23]2011. 1월'!K38</f>
        <v>20.8</v>
      </c>
      <c r="M8" s="5">
        <f>'[23]2011. 1월'!L38</f>
        <v>5.2</v>
      </c>
      <c r="N8" s="6">
        <f>'[23]2011. 1월'!M38</f>
        <v>12.72</v>
      </c>
      <c r="O8" s="6">
        <f>'[23]2011. 1월'!N38</f>
        <v>1.0680000000000001</v>
      </c>
      <c r="P8" s="7" t="s">
        <v>67</v>
      </c>
    </row>
    <row r="9" spans="1:16" ht="18.75" customHeight="1">
      <c r="A9" s="22"/>
      <c r="B9" s="1" t="s">
        <v>45</v>
      </c>
      <c r="C9" s="4">
        <f>'[23]2011. 1월'!B37</f>
        <v>35</v>
      </c>
      <c r="D9" s="5">
        <f>'[23]2011. 1월'!C37</f>
        <v>62.6</v>
      </c>
      <c r="E9" s="5">
        <f>'[23]2011. 1월'!D37</f>
        <v>41.4</v>
      </c>
      <c r="F9" s="5">
        <f>'[23]2011. 1월'!E37</f>
        <v>40</v>
      </c>
      <c r="G9" s="6">
        <f>'[23]2011. 1월'!F37</f>
        <v>15.72</v>
      </c>
      <c r="H9" s="6">
        <f>'[23]2011. 1월'!G37</f>
        <v>2.16</v>
      </c>
      <c r="I9" s="4">
        <f>'[23]2011. 1월'!H37</f>
        <v>29500</v>
      </c>
      <c r="J9" s="4">
        <f>'[23]2011. 1월'!I37</f>
        <v>35</v>
      </c>
      <c r="K9" s="5">
        <f>'[23]2011. 1월'!J37</f>
        <v>7.1</v>
      </c>
      <c r="L9" s="5">
        <f>'[23]2011. 1월'!K37</f>
        <v>20.8</v>
      </c>
      <c r="M9" s="5">
        <f>'[23]2011. 1월'!L37</f>
        <v>5.2</v>
      </c>
      <c r="N9" s="6">
        <f>'[23]2011. 1월'!M37</f>
        <v>12.72</v>
      </c>
      <c r="O9" s="6">
        <f>'[23]2011. 1월'!N37</f>
        <v>1.0680000000000001</v>
      </c>
      <c r="P9" s="7" t="s">
        <v>67</v>
      </c>
    </row>
    <row r="10" spans="1:16" ht="18.75" customHeight="1">
      <c r="A10" s="22"/>
      <c r="B10" s="1" t="s">
        <v>46</v>
      </c>
      <c r="C10" s="4">
        <f>'[23]2011. 1월'!B36</f>
        <v>35</v>
      </c>
      <c r="D10" s="5">
        <f>'[23]2011. 1월'!C36</f>
        <v>62.6</v>
      </c>
      <c r="E10" s="5">
        <f>'[23]2011. 1월'!D36</f>
        <v>41.4</v>
      </c>
      <c r="F10" s="5">
        <f>'[23]2011. 1월'!E36</f>
        <v>40</v>
      </c>
      <c r="G10" s="6">
        <f>'[23]2011. 1월'!F36</f>
        <v>15.72</v>
      </c>
      <c r="H10" s="6">
        <f>'[23]2011. 1월'!G36</f>
        <v>2.16</v>
      </c>
      <c r="I10" s="4">
        <f>'[23]2011. 1월'!H36</f>
        <v>29500</v>
      </c>
      <c r="J10" s="4">
        <f>'[23]2011. 1월'!I36</f>
        <v>35</v>
      </c>
      <c r="K10" s="5">
        <f>'[23]2011. 1월'!J36</f>
        <v>7.1</v>
      </c>
      <c r="L10" s="5">
        <f>'[23]2011. 1월'!K36</f>
        <v>20.8</v>
      </c>
      <c r="M10" s="5">
        <f>'[23]2011. 1월'!L36</f>
        <v>5.2</v>
      </c>
      <c r="N10" s="6">
        <f>'[23]2011. 1월'!M36</f>
        <v>12.72</v>
      </c>
      <c r="O10" s="6">
        <f>'[23]2011. 1월'!N36</f>
        <v>1.0680000000000001</v>
      </c>
      <c r="P10" s="7" t="s">
        <v>67</v>
      </c>
    </row>
    <row r="11" spans="1:16" ht="18.75" customHeight="1">
      <c r="A11" s="22" t="s">
        <v>48</v>
      </c>
      <c r="B11" s="1" t="s">
        <v>44</v>
      </c>
      <c r="C11" s="4">
        <f>'[23]2011. 2월'!B38</f>
        <v>33</v>
      </c>
      <c r="D11" s="5">
        <f>'[23]2011. 2월'!C38</f>
        <v>57</v>
      </c>
      <c r="E11" s="5">
        <f>'[23]2011. 2월'!D38</f>
        <v>48.1</v>
      </c>
      <c r="F11" s="5">
        <f>'[23]2011. 2월'!E38</f>
        <v>51</v>
      </c>
      <c r="G11" s="6">
        <f>'[23]2011. 2월'!F38</f>
        <v>26.28</v>
      </c>
      <c r="H11" s="6">
        <f>'[23]2011. 2월'!G38</f>
        <v>3.456</v>
      </c>
      <c r="I11" s="4">
        <f>'[23]2011. 2월'!H38</f>
        <v>28000</v>
      </c>
      <c r="J11" s="4">
        <f>'[23]2011. 2월'!I38</f>
        <v>33</v>
      </c>
      <c r="K11" s="5">
        <f>'[23]2011. 2월'!J38</f>
        <v>9.6</v>
      </c>
      <c r="L11" s="5">
        <f>'[23]2011. 2월'!K38</f>
        <v>17</v>
      </c>
      <c r="M11" s="5">
        <f>'[23]2011. 2월'!L38</f>
        <v>7.7</v>
      </c>
      <c r="N11" s="6">
        <f>'[23]2011. 2월'!M38</f>
        <v>11.808</v>
      </c>
      <c r="O11" s="6">
        <f>'[23]2011. 2월'!N38</f>
        <v>1.1279999999999999</v>
      </c>
      <c r="P11" s="7" t="s">
        <v>67</v>
      </c>
    </row>
    <row r="12" spans="1:16" ht="18.75" customHeight="1">
      <c r="A12" s="22"/>
      <c r="B12" s="1" t="s">
        <v>45</v>
      </c>
      <c r="C12" s="4">
        <f>'[23]2011. 2월'!B37</f>
        <v>33</v>
      </c>
      <c r="D12" s="5">
        <f>'[23]2011. 2월'!C37</f>
        <v>57</v>
      </c>
      <c r="E12" s="5">
        <f>'[23]2011. 2월'!D37</f>
        <v>48.1</v>
      </c>
      <c r="F12" s="5">
        <f>'[23]2011. 2월'!E37</f>
        <v>51</v>
      </c>
      <c r="G12" s="6">
        <f>'[23]2011. 2월'!F37</f>
        <v>26.28</v>
      </c>
      <c r="H12" s="6">
        <f>'[23]2011. 2월'!G37</f>
        <v>3.456</v>
      </c>
      <c r="I12" s="4">
        <f>'[23]2011. 2월'!H37</f>
        <v>27500</v>
      </c>
      <c r="J12" s="4">
        <f>'[23]2011. 2월'!I37</f>
        <v>33</v>
      </c>
      <c r="K12" s="5">
        <f>'[23]2011. 2월'!J37</f>
        <v>9.6</v>
      </c>
      <c r="L12" s="5">
        <f>'[23]2011. 2월'!K37</f>
        <v>17</v>
      </c>
      <c r="M12" s="5">
        <f>'[23]2011. 2월'!L37</f>
        <v>7.7</v>
      </c>
      <c r="N12" s="6">
        <f>'[23]2011. 2월'!M37</f>
        <v>11.808</v>
      </c>
      <c r="O12" s="6">
        <f>'[23]2011. 2월'!N37</f>
        <v>1.1279999999999999</v>
      </c>
      <c r="P12" s="7" t="s">
        <v>67</v>
      </c>
    </row>
    <row r="13" spans="1:16" ht="18.75" customHeight="1">
      <c r="A13" s="22"/>
      <c r="B13" s="1" t="s">
        <v>46</v>
      </c>
      <c r="C13" s="4">
        <f>'[23]2011. 2월'!B36</f>
        <v>33</v>
      </c>
      <c r="D13" s="5">
        <f>'[23]2011. 2월'!C36</f>
        <v>57</v>
      </c>
      <c r="E13" s="5">
        <f>'[23]2011. 2월'!D36</f>
        <v>48.1</v>
      </c>
      <c r="F13" s="5">
        <f>'[23]2011. 2월'!E36</f>
        <v>51</v>
      </c>
      <c r="G13" s="6">
        <f>'[23]2011. 2월'!F36</f>
        <v>26.28</v>
      </c>
      <c r="H13" s="6">
        <f>'[23]2011. 2월'!G36</f>
        <v>3.456</v>
      </c>
      <c r="I13" s="4">
        <f>'[23]2011. 2월'!H36</f>
        <v>27500</v>
      </c>
      <c r="J13" s="4">
        <f>'[23]2011. 2월'!I36</f>
        <v>33</v>
      </c>
      <c r="K13" s="5">
        <f>'[23]2011. 2월'!J36</f>
        <v>9.6</v>
      </c>
      <c r="L13" s="5">
        <f>'[23]2011. 2월'!K36</f>
        <v>17</v>
      </c>
      <c r="M13" s="5">
        <f>'[23]2011. 2월'!L36</f>
        <v>7.7</v>
      </c>
      <c r="N13" s="6">
        <f>'[23]2011. 2월'!M36</f>
        <v>11.808</v>
      </c>
      <c r="O13" s="6">
        <f>'[23]2011. 2월'!N36</f>
        <v>1.1279999999999999</v>
      </c>
      <c r="P13" s="7" t="s">
        <v>67</v>
      </c>
    </row>
    <row r="14" spans="1:16" ht="18.75" customHeight="1">
      <c r="A14" s="22" t="s">
        <v>49</v>
      </c>
      <c r="B14" s="1" t="s">
        <v>44</v>
      </c>
      <c r="C14" s="4">
        <f>'[23]2011. 3월'!B38</f>
        <v>34</v>
      </c>
      <c r="D14" s="5">
        <f>'[23]2011. 3월'!C38</f>
        <v>67.099999999999994</v>
      </c>
      <c r="E14" s="5">
        <f>'[23]2011. 3월'!D38</f>
        <v>56.1</v>
      </c>
      <c r="F14" s="5">
        <f>'[23]2011. 3월'!E38</f>
        <v>58</v>
      </c>
      <c r="G14" s="6">
        <f>'[23]2011. 3월'!F38</f>
        <v>26.52</v>
      </c>
      <c r="H14" s="6">
        <f>'[23]2011. 3월'!G38</f>
        <v>3.3119999999999998</v>
      </c>
      <c r="I14" s="4">
        <f>'[23]2011. 3월'!H38</f>
        <v>29000</v>
      </c>
      <c r="J14" s="4">
        <f>'[23]2011. 3월'!I38</f>
        <v>34</v>
      </c>
      <c r="K14" s="5">
        <f>'[23]2011. 3월'!J38</f>
        <v>4.8</v>
      </c>
      <c r="L14" s="5">
        <f>'[23]2011. 3월'!K38</f>
        <v>8.1</v>
      </c>
      <c r="M14" s="5">
        <f>'[23]2011. 3월'!L38</f>
        <v>9.3000000000000007</v>
      </c>
      <c r="N14" s="6">
        <f>'[23]2011. 3월'!M38</f>
        <v>10.08</v>
      </c>
      <c r="O14" s="6">
        <f>'[23]2011. 3월'!N38</f>
        <v>1.0680000000000001</v>
      </c>
      <c r="P14" s="7" t="s">
        <v>67</v>
      </c>
    </row>
    <row r="15" spans="1:16" ht="18.75" customHeight="1">
      <c r="A15" s="22"/>
      <c r="B15" s="1" t="s">
        <v>45</v>
      </c>
      <c r="C15" s="4">
        <f>'[23]2011. 3월'!B37</f>
        <v>34</v>
      </c>
      <c r="D15" s="5">
        <f>'[23]2011. 3월'!C37</f>
        <v>67.099999999999994</v>
      </c>
      <c r="E15" s="5">
        <f>'[23]2011. 3월'!D37</f>
        <v>56.1</v>
      </c>
      <c r="F15" s="5">
        <f>'[23]2011. 3월'!E37</f>
        <v>58</v>
      </c>
      <c r="G15" s="6">
        <f>'[23]2011. 3월'!F37</f>
        <v>26.52</v>
      </c>
      <c r="H15" s="6">
        <f>'[23]2011. 3월'!G37</f>
        <v>3.3119999999999998</v>
      </c>
      <c r="I15" s="4">
        <f>'[23]2011. 3월'!H37</f>
        <v>29000</v>
      </c>
      <c r="J15" s="4">
        <f>'[23]2011. 3월'!I37</f>
        <v>34</v>
      </c>
      <c r="K15" s="5">
        <f>'[23]2011. 3월'!J37</f>
        <v>4.8</v>
      </c>
      <c r="L15" s="5">
        <f>'[23]2011. 3월'!K37</f>
        <v>8.1</v>
      </c>
      <c r="M15" s="5">
        <f>'[23]2011. 3월'!L37</f>
        <v>9.3000000000000007</v>
      </c>
      <c r="N15" s="6">
        <f>'[23]2011. 3월'!M37</f>
        <v>10.08</v>
      </c>
      <c r="O15" s="6">
        <f>'[23]2011. 3월'!N37</f>
        <v>1.0680000000000001</v>
      </c>
      <c r="P15" s="7" t="s">
        <v>67</v>
      </c>
    </row>
    <row r="16" spans="1:16" ht="18.75" customHeight="1">
      <c r="A16" s="22"/>
      <c r="B16" s="1" t="s">
        <v>46</v>
      </c>
      <c r="C16" s="4">
        <f>'[23]2011. 3월'!B36</f>
        <v>34</v>
      </c>
      <c r="D16" s="5">
        <f>'[23]2011. 3월'!C36</f>
        <v>67.099999999999994</v>
      </c>
      <c r="E16" s="5">
        <f>'[23]2011. 3월'!D36</f>
        <v>56.1</v>
      </c>
      <c r="F16" s="5">
        <f>'[23]2011. 3월'!E36</f>
        <v>58</v>
      </c>
      <c r="G16" s="6">
        <f>'[23]2011. 3월'!F36</f>
        <v>26.52</v>
      </c>
      <c r="H16" s="6">
        <f>'[23]2011. 3월'!G36</f>
        <v>3.3119999999999998</v>
      </c>
      <c r="I16" s="4">
        <f>'[23]2011. 3월'!H36</f>
        <v>29000</v>
      </c>
      <c r="J16" s="4">
        <f>'[23]2011. 3월'!I36</f>
        <v>34</v>
      </c>
      <c r="K16" s="5">
        <f>'[23]2011. 3월'!J36</f>
        <v>4.8</v>
      </c>
      <c r="L16" s="5">
        <f>'[23]2011. 3월'!K36</f>
        <v>8.1</v>
      </c>
      <c r="M16" s="5">
        <f>'[23]2011. 3월'!L36</f>
        <v>9.3000000000000007</v>
      </c>
      <c r="N16" s="6">
        <f>'[23]2011. 3월'!M36</f>
        <v>10.08</v>
      </c>
      <c r="O16" s="6">
        <f>'[23]2011. 3월'!N36</f>
        <v>1.0680000000000001</v>
      </c>
      <c r="P16" s="7" t="s">
        <v>67</v>
      </c>
    </row>
    <row r="17" spans="1:16" ht="18.75" customHeight="1">
      <c r="A17" s="22" t="s">
        <v>50</v>
      </c>
      <c r="B17" s="1" t="s">
        <v>44</v>
      </c>
      <c r="C17" s="4">
        <f>'[23]2011. 4월'!B38</f>
        <v>24</v>
      </c>
      <c r="D17" s="5">
        <f>'[23]2011. 4월'!C38</f>
        <v>108</v>
      </c>
      <c r="E17" s="5">
        <f>'[23]2011. 4월'!D38</f>
        <v>92.4</v>
      </c>
      <c r="F17" s="5">
        <f>'[23]2011. 4월'!E38</f>
        <v>98.6</v>
      </c>
      <c r="G17" s="6">
        <f>'[23]2011. 4월'!F38</f>
        <v>28.48</v>
      </c>
      <c r="H17" s="6">
        <f>'[23]2011. 4월'!G38</f>
        <v>1.5840000000000001</v>
      </c>
      <c r="I17" s="4">
        <f>'[23]2011. 4월'!H38</f>
        <v>28000</v>
      </c>
      <c r="J17" s="4">
        <f>'[23]2011. 4월'!I38</f>
        <v>24</v>
      </c>
      <c r="K17" s="5">
        <f>'[23]2011. 4월'!J38</f>
        <v>3.1</v>
      </c>
      <c r="L17" s="5">
        <f>'[23]2011. 4월'!K38</f>
        <v>5.4</v>
      </c>
      <c r="M17" s="5">
        <f>'[23]2011. 4월'!L38</f>
        <v>3.8</v>
      </c>
      <c r="N17" s="6">
        <f>'[23]2011. 4월'!M38</f>
        <v>6.36</v>
      </c>
      <c r="O17" s="6">
        <f>'[23]2011. 4월'!N38</f>
        <v>0.504</v>
      </c>
      <c r="P17" s="7" t="s">
        <v>67</v>
      </c>
    </row>
    <row r="18" spans="1:16" ht="18.75" customHeight="1">
      <c r="A18" s="22"/>
      <c r="B18" s="1" t="s">
        <v>45</v>
      </c>
      <c r="C18" s="4">
        <f>'[23]2011. 4월'!B37</f>
        <v>24</v>
      </c>
      <c r="D18" s="5">
        <f>'[23]2011. 4월'!C37</f>
        <v>108</v>
      </c>
      <c r="E18" s="5">
        <f>'[23]2011. 4월'!D37</f>
        <v>92.4</v>
      </c>
      <c r="F18" s="5">
        <f>'[23]2011. 4월'!E37</f>
        <v>98.6</v>
      </c>
      <c r="G18" s="6">
        <f>'[23]2011. 4월'!F37</f>
        <v>28.48</v>
      </c>
      <c r="H18" s="6">
        <f>'[23]2011. 4월'!G37</f>
        <v>1.5840000000000001</v>
      </c>
      <c r="I18" s="4">
        <f>'[23]2011. 4월'!H37</f>
        <v>28000</v>
      </c>
      <c r="J18" s="4">
        <f>'[23]2011. 4월'!I37</f>
        <v>24</v>
      </c>
      <c r="K18" s="5">
        <f>'[23]2011. 4월'!J37</f>
        <v>3.1</v>
      </c>
      <c r="L18" s="5">
        <f>'[23]2011. 4월'!K37</f>
        <v>5.4</v>
      </c>
      <c r="M18" s="5">
        <f>'[23]2011. 4월'!L37</f>
        <v>3.8</v>
      </c>
      <c r="N18" s="6">
        <f>'[23]2011. 4월'!M37</f>
        <v>6.36</v>
      </c>
      <c r="O18" s="6">
        <f>'[23]2011. 4월'!N37</f>
        <v>0.504</v>
      </c>
      <c r="P18" s="7" t="s">
        <v>67</v>
      </c>
    </row>
    <row r="19" spans="1:16" ht="18.75" customHeight="1">
      <c r="A19" s="22"/>
      <c r="B19" s="1" t="s">
        <v>46</v>
      </c>
      <c r="C19" s="4">
        <f>'[23]2011. 4월'!B36</f>
        <v>24</v>
      </c>
      <c r="D19" s="5">
        <f>'[23]2011. 4월'!C36</f>
        <v>108</v>
      </c>
      <c r="E19" s="5">
        <f>'[23]2011. 4월'!D36</f>
        <v>92.4</v>
      </c>
      <c r="F19" s="5">
        <f>'[23]2011. 4월'!E36</f>
        <v>98.6</v>
      </c>
      <c r="G19" s="6">
        <f>'[23]2011. 4월'!F36</f>
        <v>28.48</v>
      </c>
      <c r="H19" s="6">
        <f>'[23]2011. 4월'!G36</f>
        <v>1.5840000000000001</v>
      </c>
      <c r="I19" s="4">
        <f>'[23]2011. 4월'!H36</f>
        <v>28000</v>
      </c>
      <c r="J19" s="4">
        <f>'[23]2011. 4월'!I36</f>
        <v>24</v>
      </c>
      <c r="K19" s="5">
        <f>'[23]2011. 4월'!J36</f>
        <v>3.1</v>
      </c>
      <c r="L19" s="5">
        <f>'[23]2011. 4월'!K36</f>
        <v>5.4</v>
      </c>
      <c r="M19" s="5">
        <f>'[23]2011. 4월'!L36</f>
        <v>3.8</v>
      </c>
      <c r="N19" s="6">
        <f>'[23]2011. 4월'!M36</f>
        <v>6.36</v>
      </c>
      <c r="O19" s="6">
        <f>'[23]2011. 4월'!N36</f>
        <v>0.504</v>
      </c>
      <c r="P19" s="7" t="s">
        <v>67</v>
      </c>
    </row>
    <row r="20" spans="1:16" ht="18.75" customHeight="1">
      <c r="A20" s="22" t="s">
        <v>51</v>
      </c>
      <c r="B20" s="1" t="s">
        <v>44</v>
      </c>
      <c r="C20" s="4">
        <f>'[23]2011. 5월'!B38</f>
        <v>23</v>
      </c>
      <c r="D20" s="5">
        <f>'[23]2011. 5월'!C38</f>
        <v>106.2</v>
      </c>
      <c r="E20" s="5">
        <f>'[23]2011. 5월'!D38</f>
        <v>87.3</v>
      </c>
      <c r="F20" s="5">
        <f>'[23]2011. 5월'!E38</f>
        <v>80</v>
      </c>
      <c r="G20" s="6">
        <f>'[23]2011. 5월'!F38</f>
        <v>32.28</v>
      </c>
      <c r="H20" s="6">
        <f>'[23]2011. 5월'!G38</f>
        <v>3.84</v>
      </c>
      <c r="I20" s="4">
        <f>'[23]2011. 5월'!H38</f>
        <v>30000</v>
      </c>
      <c r="J20" s="4">
        <f>'[23]2011. 5월'!I38</f>
        <v>23</v>
      </c>
      <c r="K20" s="5">
        <f>'[23]2011. 5월'!J38</f>
        <v>3.1</v>
      </c>
      <c r="L20" s="5">
        <f>'[23]2011. 5월'!K38</f>
        <v>5.2</v>
      </c>
      <c r="M20" s="5">
        <f>'[23]2011. 5월'!L38</f>
        <v>1.8</v>
      </c>
      <c r="N20" s="6">
        <f>'[23]2011. 5월'!M38</f>
        <v>4.3920000000000003</v>
      </c>
      <c r="O20" s="6">
        <f>'[23]2011. 5월'!N38</f>
        <v>0.432</v>
      </c>
      <c r="P20" s="7" t="s">
        <v>67</v>
      </c>
    </row>
    <row r="21" spans="1:16" ht="18.75" customHeight="1">
      <c r="A21" s="22"/>
      <c r="B21" s="1" t="s">
        <v>45</v>
      </c>
      <c r="C21" s="4">
        <f>'[23]2011. 5월'!B37</f>
        <v>23</v>
      </c>
      <c r="D21" s="5">
        <f>'[23]2011. 5월'!C37</f>
        <v>106.2</v>
      </c>
      <c r="E21" s="5">
        <f>'[23]2011. 5월'!D37</f>
        <v>87.3</v>
      </c>
      <c r="F21" s="5">
        <f>'[23]2011. 5월'!E37</f>
        <v>80</v>
      </c>
      <c r="G21" s="6">
        <f>'[23]2011. 5월'!F37</f>
        <v>32.28</v>
      </c>
      <c r="H21" s="6">
        <f>'[23]2011. 5월'!G37</f>
        <v>3.84</v>
      </c>
      <c r="I21" s="4">
        <f>'[23]2011. 5월'!H37</f>
        <v>30000</v>
      </c>
      <c r="J21" s="4">
        <f>'[23]2011. 5월'!I37</f>
        <v>23</v>
      </c>
      <c r="K21" s="5">
        <f>'[23]2011. 5월'!J37</f>
        <v>3.1</v>
      </c>
      <c r="L21" s="5">
        <f>'[23]2011. 5월'!K37</f>
        <v>5.2</v>
      </c>
      <c r="M21" s="5">
        <f>'[23]2011. 5월'!L37</f>
        <v>1.8</v>
      </c>
      <c r="N21" s="6">
        <f>'[23]2011. 5월'!M37</f>
        <v>4.3920000000000003</v>
      </c>
      <c r="O21" s="6">
        <f>'[23]2011. 5월'!N37</f>
        <v>0.432</v>
      </c>
      <c r="P21" s="7" t="s">
        <v>67</v>
      </c>
    </row>
    <row r="22" spans="1:16" ht="18.75" customHeight="1">
      <c r="A22" s="22"/>
      <c r="B22" s="1" t="s">
        <v>46</v>
      </c>
      <c r="C22" s="4">
        <f>'[23]2011. 5월'!B36</f>
        <v>23</v>
      </c>
      <c r="D22" s="5">
        <f>'[23]2011. 5월'!C36</f>
        <v>106.2</v>
      </c>
      <c r="E22" s="5">
        <f>'[23]2011. 5월'!D36</f>
        <v>87.3</v>
      </c>
      <c r="F22" s="5">
        <f>'[23]2011. 5월'!E36</f>
        <v>80</v>
      </c>
      <c r="G22" s="6">
        <f>'[23]2011. 5월'!F36</f>
        <v>32.28</v>
      </c>
      <c r="H22" s="6">
        <f>'[23]2011. 5월'!G36</f>
        <v>3.84</v>
      </c>
      <c r="I22" s="4">
        <f>'[23]2011. 5월'!H36</f>
        <v>30000</v>
      </c>
      <c r="J22" s="4">
        <f>'[23]2011. 5월'!I36</f>
        <v>23</v>
      </c>
      <c r="K22" s="5">
        <f>'[23]2011. 5월'!J36</f>
        <v>3.1</v>
      </c>
      <c r="L22" s="5">
        <f>'[23]2011. 5월'!K36</f>
        <v>5.2</v>
      </c>
      <c r="M22" s="5">
        <f>'[23]2011. 5월'!L36</f>
        <v>1.8</v>
      </c>
      <c r="N22" s="6">
        <f>'[23]2011. 5월'!M36</f>
        <v>4.3920000000000003</v>
      </c>
      <c r="O22" s="6">
        <f>'[23]2011. 5월'!N36</f>
        <v>0.432</v>
      </c>
      <c r="P22" s="7" t="s">
        <v>67</v>
      </c>
    </row>
    <row r="23" spans="1:16" ht="18.75" customHeight="1">
      <c r="A23" s="22" t="s">
        <v>52</v>
      </c>
      <c r="B23" s="1" t="s">
        <v>44</v>
      </c>
      <c r="C23" s="4">
        <f>'[23]2011. 6월'!B38</f>
        <v>20</v>
      </c>
      <c r="D23" s="5">
        <f>'[23]2011. 6월'!C38</f>
        <v>100.8</v>
      </c>
      <c r="E23" s="5">
        <f>'[23]2011. 6월'!D38</f>
        <v>82.8</v>
      </c>
      <c r="F23" s="5">
        <f>'[23]2011. 6월'!E38</f>
        <v>71</v>
      </c>
      <c r="G23" s="6">
        <f>'[23]2011. 6월'!F38</f>
        <v>26.76</v>
      </c>
      <c r="H23" s="6">
        <f>'[23]2011. 6월'!G38</f>
        <v>3.6720000000000002</v>
      </c>
      <c r="I23" s="4">
        <f>'[23]2011. 6월'!H38</f>
        <v>30000</v>
      </c>
      <c r="J23" s="4">
        <f>'[23]2011. 6월'!I38</f>
        <v>20</v>
      </c>
      <c r="K23" s="5">
        <f>'[23]2011. 6월'!J38</f>
        <v>2.9</v>
      </c>
      <c r="L23" s="5">
        <f>'[23]2011. 6월'!K38</f>
        <v>4.9000000000000004</v>
      </c>
      <c r="M23" s="5">
        <f>'[23]2011. 6월'!L38</f>
        <v>0.8</v>
      </c>
      <c r="N23" s="6">
        <f>'[23]2011. 6월'!M38</f>
        <v>4.2</v>
      </c>
      <c r="O23" s="6">
        <f>'[23]2011. 6월'!N38</f>
        <v>0.44400000000000001</v>
      </c>
      <c r="P23" s="7" t="s">
        <v>67</v>
      </c>
    </row>
    <row r="24" spans="1:16" ht="18.75" customHeight="1">
      <c r="A24" s="22"/>
      <c r="B24" s="1" t="s">
        <v>45</v>
      </c>
      <c r="C24" s="4">
        <f>'[23]2011. 6월'!B37</f>
        <v>20</v>
      </c>
      <c r="D24" s="5">
        <f>'[23]2011. 6월'!C37</f>
        <v>100.8</v>
      </c>
      <c r="E24" s="5">
        <f>'[23]2011. 6월'!D37</f>
        <v>82.8</v>
      </c>
      <c r="F24" s="5">
        <f>'[23]2011. 6월'!E37</f>
        <v>71</v>
      </c>
      <c r="G24" s="6">
        <f>'[23]2011. 6월'!F37</f>
        <v>26.76</v>
      </c>
      <c r="H24" s="6">
        <f>'[23]2011. 6월'!G37</f>
        <v>3.6720000000000002</v>
      </c>
      <c r="I24" s="4">
        <f>'[23]2011. 6월'!H37</f>
        <v>29500</v>
      </c>
      <c r="J24" s="4">
        <f>'[23]2011. 6월'!I37</f>
        <v>20</v>
      </c>
      <c r="K24" s="5">
        <f>'[23]2011. 6월'!J37</f>
        <v>2.9</v>
      </c>
      <c r="L24" s="5">
        <f>'[23]2011. 6월'!K37</f>
        <v>4.9000000000000004</v>
      </c>
      <c r="M24" s="5">
        <f>'[23]2011. 6월'!L37</f>
        <v>0.8</v>
      </c>
      <c r="N24" s="6">
        <f>'[23]2011. 6월'!M37</f>
        <v>4.2</v>
      </c>
      <c r="O24" s="6">
        <f>'[23]2011. 6월'!N37</f>
        <v>0.44400000000000001</v>
      </c>
      <c r="P24" s="7" t="s">
        <v>67</v>
      </c>
    </row>
    <row r="25" spans="1:16" ht="18.75" customHeight="1">
      <c r="A25" s="22"/>
      <c r="B25" s="1" t="s">
        <v>46</v>
      </c>
      <c r="C25" s="4">
        <f>'[23]2011. 6월'!B36</f>
        <v>20</v>
      </c>
      <c r="D25" s="5">
        <f>'[23]2011. 6월'!C36</f>
        <v>100.8</v>
      </c>
      <c r="E25" s="5">
        <f>'[23]2011. 6월'!D36</f>
        <v>82.8</v>
      </c>
      <c r="F25" s="5">
        <f>'[23]2011. 6월'!E36</f>
        <v>71</v>
      </c>
      <c r="G25" s="6">
        <f>'[23]2011. 6월'!F36</f>
        <v>26.76</v>
      </c>
      <c r="H25" s="6">
        <f>'[23]2011. 6월'!G36</f>
        <v>3.6720000000000002</v>
      </c>
      <c r="I25" s="4">
        <f>'[23]2011. 6월'!H36</f>
        <v>29500</v>
      </c>
      <c r="J25" s="4">
        <f>'[23]2011. 6월'!I36</f>
        <v>20</v>
      </c>
      <c r="K25" s="5">
        <f>'[23]2011. 6월'!J36</f>
        <v>2.9</v>
      </c>
      <c r="L25" s="5">
        <f>'[23]2011. 6월'!K36</f>
        <v>4.9000000000000004</v>
      </c>
      <c r="M25" s="5">
        <f>'[23]2011. 6월'!L36</f>
        <v>0.8</v>
      </c>
      <c r="N25" s="6">
        <f>'[23]2011. 6월'!M36</f>
        <v>4.2</v>
      </c>
      <c r="O25" s="6">
        <f>'[23]2011. 6월'!N36</f>
        <v>0.44400000000000001</v>
      </c>
      <c r="P25" s="7" t="s">
        <v>67</v>
      </c>
    </row>
    <row r="26" spans="1:16" ht="18.75" customHeight="1">
      <c r="A26" s="22" t="s">
        <v>53</v>
      </c>
      <c r="B26" s="1" t="s">
        <v>44</v>
      </c>
      <c r="C26" s="4">
        <f>'[23]2011. 7월'!B38</f>
        <v>26</v>
      </c>
      <c r="D26" s="5">
        <f>'[23]2011. 7월'!C38</f>
        <v>82.6</v>
      </c>
      <c r="E26" s="5">
        <f>'[23]2011. 7월'!D38</f>
        <v>68.8</v>
      </c>
      <c r="F26" s="5">
        <f>'[23]2011. 7월'!E38</f>
        <v>54</v>
      </c>
      <c r="G26" s="6">
        <f>'[23]2011. 7월'!F38</f>
        <v>23.32</v>
      </c>
      <c r="H26" s="6">
        <f>'[23]2011. 7월'!G38</f>
        <v>2.7360000000000002</v>
      </c>
      <c r="I26" s="4">
        <f>'[23]2011. 7월'!H38</f>
        <v>29000</v>
      </c>
      <c r="J26" s="4">
        <f>'[23]2011. 7월'!I38</f>
        <v>26</v>
      </c>
      <c r="K26" s="5">
        <f>'[23]2011. 7월'!J38</f>
        <v>2.7</v>
      </c>
      <c r="L26" s="5">
        <f>'[23]2011. 7월'!K38</f>
        <v>4.7</v>
      </c>
      <c r="M26" s="5">
        <f>'[23]2011. 7월'!L38</f>
        <v>0.4</v>
      </c>
      <c r="N26" s="6">
        <f>'[23]2011. 7월'!M38</f>
        <v>4.1040000000000001</v>
      </c>
      <c r="O26" s="6">
        <f>'[23]2011. 7월'!N38</f>
        <v>0.48</v>
      </c>
      <c r="P26" s="7" t="s">
        <v>67</v>
      </c>
    </row>
    <row r="27" spans="1:16" ht="18.75" customHeight="1">
      <c r="A27" s="22"/>
      <c r="B27" s="1" t="s">
        <v>45</v>
      </c>
      <c r="C27" s="4">
        <f>'[23]2011. 7월'!B37</f>
        <v>26</v>
      </c>
      <c r="D27" s="5">
        <f>'[23]2011. 7월'!C37</f>
        <v>82.6</v>
      </c>
      <c r="E27" s="5">
        <f>'[23]2011. 7월'!D37</f>
        <v>68.8</v>
      </c>
      <c r="F27" s="5">
        <f>'[23]2011. 7월'!E37</f>
        <v>54</v>
      </c>
      <c r="G27" s="6">
        <f>'[23]2011. 7월'!F37</f>
        <v>23.32</v>
      </c>
      <c r="H27" s="6">
        <f>'[23]2011. 7월'!G37</f>
        <v>2.7360000000000002</v>
      </c>
      <c r="I27" s="4">
        <f>'[23]2011. 7월'!H37</f>
        <v>29000</v>
      </c>
      <c r="J27" s="4">
        <f>'[23]2011. 7월'!I37</f>
        <v>26</v>
      </c>
      <c r="K27" s="5">
        <f>'[23]2011. 7월'!J37</f>
        <v>2.7</v>
      </c>
      <c r="L27" s="5">
        <f>'[23]2011. 7월'!K37</f>
        <v>4.7</v>
      </c>
      <c r="M27" s="5">
        <f>'[23]2011. 7월'!L37</f>
        <v>0.4</v>
      </c>
      <c r="N27" s="6">
        <f>'[23]2011. 7월'!M37</f>
        <v>4.1040000000000001</v>
      </c>
      <c r="O27" s="6">
        <f>'[23]2011. 7월'!N37</f>
        <v>0.48</v>
      </c>
      <c r="P27" s="7" t="s">
        <v>67</v>
      </c>
    </row>
    <row r="28" spans="1:16" ht="18.75" customHeight="1">
      <c r="A28" s="22"/>
      <c r="B28" s="1" t="s">
        <v>46</v>
      </c>
      <c r="C28" s="4">
        <f>'[23]2011. 7월'!B36</f>
        <v>26</v>
      </c>
      <c r="D28" s="5">
        <f>'[23]2011. 7월'!C36</f>
        <v>82.6</v>
      </c>
      <c r="E28" s="5">
        <f>'[23]2011. 7월'!D36</f>
        <v>68.8</v>
      </c>
      <c r="F28" s="5">
        <f>'[23]2011. 7월'!E36</f>
        <v>54</v>
      </c>
      <c r="G28" s="6">
        <f>'[23]2011. 7월'!F36</f>
        <v>23.32</v>
      </c>
      <c r="H28" s="6">
        <f>'[23]2011. 7월'!G36</f>
        <v>2.7360000000000002</v>
      </c>
      <c r="I28" s="4">
        <f>'[23]2011. 7월'!H36</f>
        <v>29000</v>
      </c>
      <c r="J28" s="4">
        <f>'[23]2011. 7월'!I36</f>
        <v>26</v>
      </c>
      <c r="K28" s="5">
        <f>'[23]2011. 7월'!J36</f>
        <v>2.7</v>
      </c>
      <c r="L28" s="5">
        <f>'[23]2011. 7월'!K36</f>
        <v>4.7</v>
      </c>
      <c r="M28" s="5">
        <f>'[23]2011. 7월'!L36</f>
        <v>0.4</v>
      </c>
      <c r="N28" s="6">
        <f>'[23]2011. 7월'!M36</f>
        <v>4.1040000000000001</v>
      </c>
      <c r="O28" s="6">
        <f>'[23]2011. 7월'!N36</f>
        <v>0.48</v>
      </c>
      <c r="P28" s="7" t="s">
        <v>67</v>
      </c>
    </row>
    <row r="29" spans="1:16" ht="18.75" customHeight="1">
      <c r="A29" s="22" t="s">
        <v>54</v>
      </c>
      <c r="B29" s="1" t="s">
        <v>44</v>
      </c>
      <c r="C29" s="4">
        <f>'[23]2011. 8월'!B38</f>
        <v>25</v>
      </c>
      <c r="D29" s="5">
        <f>'[23]2011. 8월'!C38</f>
        <v>92.1</v>
      </c>
      <c r="E29" s="5">
        <f>'[23]2011. 8월'!D38</f>
        <v>76.2</v>
      </c>
      <c r="F29" s="5">
        <f>'[23]2011. 8월'!E38</f>
        <v>69.2</v>
      </c>
      <c r="G29" s="6">
        <f>'[23]2011. 8월'!F38</f>
        <v>27.54</v>
      </c>
      <c r="H29" s="6">
        <f>'[23]2011. 8월'!G38</f>
        <v>3.2160000000000002</v>
      </c>
      <c r="I29" s="4">
        <f>'[23]2011. 8월'!H38</f>
        <v>30000</v>
      </c>
      <c r="J29" s="4">
        <f>'[23]2011. 8월'!I38</f>
        <v>25</v>
      </c>
      <c r="K29" s="5">
        <f>'[23]2011. 8월'!J38</f>
        <v>2.6</v>
      </c>
      <c r="L29" s="5">
        <f>'[23]2011. 8월'!K38</f>
        <v>4.5999999999999996</v>
      </c>
      <c r="M29" s="5">
        <f>'[23]2011. 8월'!L38</f>
        <v>0.8</v>
      </c>
      <c r="N29" s="6">
        <f>'[23]2011. 8월'!M38</f>
        <v>4.056</v>
      </c>
      <c r="O29" s="6">
        <f>'[23]2011. 8월'!N38</f>
        <v>0.54</v>
      </c>
      <c r="P29" s="7" t="str">
        <f>'[23]2011. 8월'!O38</f>
        <v>&lt;30</v>
      </c>
    </row>
    <row r="30" spans="1:16" ht="18.75" customHeight="1">
      <c r="A30" s="22"/>
      <c r="B30" s="1" t="s">
        <v>45</v>
      </c>
      <c r="C30" s="4">
        <f>'[23]2011. 8월'!B37</f>
        <v>25</v>
      </c>
      <c r="D30" s="5">
        <f>'[23]2011. 8월'!C37</f>
        <v>92.1</v>
      </c>
      <c r="E30" s="5">
        <f>'[23]2011. 8월'!D37</f>
        <v>76.2</v>
      </c>
      <c r="F30" s="5">
        <f>'[23]2011. 8월'!E37</f>
        <v>69.2</v>
      </c>
      <c r="G30" s="6">
        <f>'[23]2011. 8월'!F37</f>
        <v>27.54</v>
      </c>
      <c r="H30" s="6">
        <f>'[23]2011. 8월'!G37</f>
        <v>3.2160000000000002</v>
      </c>
      <c r="I30" s="4">
        <f>'[23]2011. 8월'!H37</f>
        <v>30000</v>
      </c>
      <c r="J30" s="4">
        <f>'[23]2011. 8월'!I37</f>
        <v>25</v>
      </c>
      <c r="K30" s="5">
        <f>'[23]2011. 8월'!J37</f>
        <v>2.6</v>
      </c>
      <c r="L30" s="5">
        <f>'[23]2011. 8월'!K37</f>
        <v>4.5999999999999996</v>
      </c>
      <c r="M30" s="5">
        <f>'[23]2011. 8월'!L37</f>
        <v>0.8</v>
      </c>
      <c r="N30" s="6">
        <f>'[23]2011. 8월'!M37</f>
        <v>4.056</v>
      </c>
      <c r="O30" s="6">
        <f>'[23]2011. 8월'!N37</f>
        <v>0.54</v>
      </c>
      <c r="P30" s="7" t="str">
        <f>'[23]2011. 8월'!O37</f>
        <v>&lt;30</v>
      </c>
    </row>
    <row r="31" spans="1:16" ht="18.75" customHeight="1">
      <c r="A31" s="22"/>
      <c r="B31" s="1" t="s">
        <v>46</v>
      </c>
      <c r="C31" s="4">
        <f>'[23]2011. 8월'!B36</f>
        <v>25</v>
      </c>
      <c r="D31" s="5">
        <f>'[23]2011. 8월'!C36</f>
        <v>92.1</v>
      </c>
      <c r="E31" s="5">
        <f>'[23]2011. 8월'!D36</f>
        <v>76.2</v>
      </c>
      <c r="F31" s="5">
        <f>'[23]2011. 8월'!E36</f>
        <v>69.2</v>
      </c>
      <c r="G31" s="6">
        <f>'[23]2011. 8월'!F36</f>
        <v>27.54</v>
      </c>
      <c r="H31" s="6">
        <f>'[23]2011. 8월'!G36</f>
        <v>3.2160000000000002</v>
      </c>
      <c r="I31" s="4">
        <f>'[23]2011. 8월'!H36</f>
        <v>30000</v>
      </c>
      <c r="J31" s="4">
        <f>'[23]2011. 8월'!I36</f>
        <v>25</v>
      </c>
      <c r="K31" s="5">
        <f>'[23]2011. 8월'!J36</f>
        <v>2.6</v>
      </c>
      <c r="L31" s="5">
        <f>'[23]2011. 8월'!K36</f>
        <v>4.5999999999999996</v>
      </c>
      <c r="M31" s="5">
        <f>'[23]2011. 8월'!L36</f>
        <v>0.8</v>
      </c>
      <c r="N31" s="6">
        <f>'[23]2011. 8월'!M36</f>
        <v>4.056</v>
      </c>
      <c r="O31" s="6">
        <f>'[23]2011. 8월'!N36</f>
        <v>0.54</v>
      </c>
      <c r="P31" s="7" t="str">
        <f>'[23]2011. 8월'!O36</f>
        <v>&lt;30</v>
      </c>
    </row>
    <row r="32" spans="1:16" ht="18.75" customHeight="1">
      <c r="A32" s="22" t="s">
        <v>55</v>
      </c>
      <c r="B32" s="1" t="s">
        <v>44</v>
      </c>
      <c r="C32" s="4">
        <f>'[23]2011. 9월'!B38</f>
        <v>20</v>
      </c>
      <c r="D32" s="5">
        <f>'[23]2011. 9월'!C38</f>
        <v>101.1</v>
      </c>
      <c r="E32" s="5">
        <f>'[23]2011. 9월'!D38</f>
        <v>83</v>
      </c>
      <c r="F32" s="5">
        <f>'[23]2011. 9월'!E38</f>
        <v>78.3</v>
      </c>
      <c r="G32" s="6">
        <f>'[23]2011. 9월'!F38</f>
        <v>26.82</v>
      </c>
      <c r="H32" s="6">
        <f>'[23]2011. 9월'!G38</f>
        <v>3</v>
      </c>
      <c r="I32" s="4">
        <f>'[23]2011. 9월'!H38</f>
        <v>28000</v>
      </c>
      <c r="J32" s="4">
        <f>'[23]2011. 9월'!I38</f>
        <v>20</v>
      </c>
      <c r="K32" s="5">
        <f>'[23]2011. 9월'!J38</f>
        <v>3.4</v>
      </c>
      <c r="L32" s="5">
        <f>'[23]2011. 9월'!K38</f>
        <v>5.9</v>
      </c>
      <c r="M32" s="5">
        <f>'[23]2011. 9월'!L38</f>
        <v>0.6</v>
      </c>
      <c r="N32" s="6">
        <f>'[23]2011. 9월'!M38</f>
        <v>4.5720000000000001</v>
      </c>
      <c r="O32" s="6">
        <f>'[23]2011. 9월'!N38</f>
        <v>0.58599999999999997</v>
      </c>
      <c r="P32" s="7" t="str">
        <f>'[23]2011. 9월'!O38</f>
        <v>&lt;30</v>
      </c>
    </row>
    <row r="33" spans="1:16" ht="18.75" customHeight="1">
      <c r="A33" s="22"/>
      <c r="B33" s="1" t="s">
        <v>45</v>
      </c>
      <c r="C33" s="4">
        <f>'[23]2011. 9월'!B37</f>
        <v>20</v>
      </c>
      <c r="D33" s="5">
        <f>'[23]2011. 9월'!C37</f>
        <v>101.1</v>
      </c>
      <c r="E33" s="5">
        <f>'[23]2011. 9월'!D37</f>
        <v>83</v>
      </c>
      <c r="F33" s="5">
        <f>'[23]2011. 9월'!E37</f>
        <v>78.3</v>
      </c>
      <c r="G33" s="6">
        <f>'[23]2011. 9월'!F37</f>
        <v>26.82</v>
      </c>
      <c r="H33" s="6">
        <f>'[23]2011. 9월'!G37</f>
        <v>3</v>
      </c>
      <c r="I33" s="4">
        <f>'[23]2011. 9월'!H37</f>
        <v>28000</v>
      </c>
      <c r="J33" s="4">
        <f>'[23]2011. 9월'!I37</f>
        <v>20</v>
      </c>
      <c r="K33" s="5">
        <f>'[23]2011. 9월'!J37</f>
        <v>3.4</v>
      </c>
      <c r="L33" s="5">
        <f>'[23]2011. 9월'!K37</f>
        <v>5.9</v>
      </c>
      <c r="M33" s="5">
        <f>'[23]2011. 9월'!L37</f>
        <v>0.6</v>
      </c>
      <c r="N33" s="6">
        <f>'[23]2011. 9월'!M37</f>
        <v>4.5720000000000001</v>
      </c>
      <c r="O33" s="6">
        <f>'[23]2011. 9월'!N37</f>
        <v>0.58599999999999997</v>
      </c>
      <c r="P33" s="7" t="str">
        <f>'[23]2011. 9월'!O37</f>
        <v>&lt;30</v>
      </c>
    </row>
    <row r="34" spans="1:16" ht="18.75" customHeight="1">
      <c r="A34" s="22"/>
      <c r="B34" s="1" t="s">
        <v>46</v>
      </c>
      <c r="C34" s="4">
        <f>'[23]2011. 9월'!B36</f>
        <v>20</v>
      </c>
      <c r="D34" s="5">
        <f>'[23]2011. 9월'!C36</f>
        <v>101.1</v>
      </c>
      <c r="E34" s="5">
        <f>'[23]2011. 9월'!D36</f>
        <v>83</v>
      </c>
      <c r="F34" s="5">
        <f>'[23]2011. 9월'!E36</f>
        <v>78.3</v>
      </c>
      <c r="G34" s="6">
        <f>'[23]2011. 9월'!F36</f>
        <v>26.82</v>
      </c>
      <c r="H34" s="6">
        <f>'[23]2011. 9월'!G36</f>
        <v>3</v>
      </c>
      <c r="I34" s="4">
        <f>'[23]2011. 9월'!H36</f>
        <v>28000</v>
      </c>
      <c r="J34" s="4">
        <f>'[23]2011. 9월'!I36</f>
        <v>20</v>
      </c>
      <c r="K34" s="5">
        <f>'[23]2011. 9월'!J36</f>
        <v>3.4</v>
      </c>
      <c r="L34" s="5">
        <f>'[23]2011. 9월'!K36</f>
        <v>5.9</v>
      </c>
      <c r="M34" s="5">
        <f>'[23]2011. 9월'!L36</f>
        <v>0.6</v>
      </c>
      <c r="N34" s="6">
        <f>'[23]2011. 9월'!M36</f>
        <v>4.5720000000000001</v>
      </c>
      <c r="O34" s="6">
        <f>'[23]2011. 9월'!N36</f>
        <v>0.58599999999999997</v>
      </c>
      <c r="P34" s="7" t="str">
        <f>'[23]2011. 9월'!O36</f>
        <v>&lt;30</v>
      </c>
    </row>
    <row r="35" spans="1:16" ht="18.75" customHeight="1">
      <c r="A35" s="22" t="s">
        <v>56</v>
      </c>
      <c r="B35" s="1" t="s">
        <v>44</v>
      </c>
      <c r="C35" s="4">
        <f>'[23]2011. 10월'!B38</f>
        <v>23</v>
      </c>
      <c r="D35" s="5">
        <f>'[23]2011. 10월'!C38</f>
        <v>130.19999999999999</v>
      </c>
      <c r="E35" s="5">
        <f>'[23]2011. 10월'!D38</f>
        <v>107.6</v>
      </c>
      <c r="F35" s="5">
        <f>'[23]2011. 10월'!E38</f>
        <v>98</v>
      </c>
      <c r="G35" s="6">
        <f>'[23]2011. 10월'!F38</f>
        <v>28.86</v>
      </c>
      <c r="H35" s="6">
        <f>'[23]2011. 10월'!G38</f>
        <v>3.1920000000000002</v>
      </c>
      <c r="I35" s="4">
        <f>'[23]2011. 10월'!H38</f>
        <v>27000</v>
      </c>
      <c r="J35" s="4">
        <f>'[23]2011. 10월'!I38</f>
        <v>23</v>
      </c>
      <c r="K35" s="5">
        <f>'[23]2011. 10월'!J38</f>
        <v>3</v>
      </c>
      <c r="L35" s="5">
        <f>'[23]2011. 10월'!K38</f>
        <v>5.2</v>
      </c>
      <c r="M35" s="5">
        <f>'[23]2011. 10월'!L38</f>
        <v>0.8</v>
      </c>
      <c r="N35" s="6">
        <f>'[23]2011. 10월'!M38</f>
        <v>4.032</v>
      </c>
      <c r="O35" s="6">
        <f>'[23]2011. 10월'!N38</f>
        <v>0.52800000000000002</v>
      </c>
      <c r="P35" s="7" t="str">
        <f>'[23]2011. 10월'!O38</f>
        <v>&lt;30</v>
      </c>
    </row>
    <row r="36" spans="1:16" ht="18.75" customHeight="1">
      <c r="A36" s="22"/>
      <c r="B36" s="1" t="s">
        <v>45</v>
      </c>
      <c r="C36" s="4">
        <f>'[23]2011. 10월'!B37</f>
        <v>23</v>
      </c>
      <c r="D36" s="5">
        <f>'[23]2011. 10월'!C37</f>
        <v>130.19999999999999</v>
      </c>
      <c r="E36" s="5">
        <f>'[23]2011. 10월'!D37</f>
        <v>107.6</v>
      </c>
      <c r="F36" s="5">
        <f>'[23]2011. 10월'!E37</f>
        <v>98</v>
      </c>
      <c r="G36" s="6">
        <f>'[23]2011. 10월'!F37</f>
        <v>28.86</v>
      </c>
      <c r="H36" s="6">
        <f>'[23]2011. 10월'!G37</f>
        <v>3.1920000000000002</v>
      </c>
      <c r="I36" s="4">
        <f>'[23]2011. 10월'!H37</f>
        <v>27000</v>
      </c>
      <c r="J36" s="4">
        <f>'[23]2011. 10월'!I37</f>
        <v>23</v>
      </c>
      <c r="K36" s="5">
        <f>'[23]2011. 10월'!J37</f>
        <v>3</v>
      </c>
      <c r="L36" s="5">
        <f>'[23]2011. 10월'!K37</f>
        <v>5.2</v>
      </c>
      <c r="M36" s="5">
        <f>'[23]2011. 10월'!L37</f>
        <v>0.8</v>
      </c>
      <c r="N36" s="6">
        <f>'[23]2011. 10월'!M37</f>
        <v>4.032</v>
      </c>
      <c r="O36" s="6">
        <f>'[23]2011. 10월'!N37</f>
        <v>0.52800000000000002</v>
      </c>
      <c r="P36" s="7" t="str">
        <f>'[23]2011. 10월'!O37</f>
        <v>&lt;30</v>
      </c>
    </row>
    <row r="37" spans="1:16" ht="18.75" customHeight="1">
      <c r="A37" s="22"/>
      <c r="B37" s="1" t="s">
        <v>46</v>
      </c>
      <c r="C37" s="4">
        <f>'[23]2011. 10월'!B36</f>
        <v>23</v>
      </c>
      <c r="D37" s="5">
        <f>'[23]2011. 10월'!C36</f>
        <v>130.19999999999999</v>
      </c>
      <c r="E37" s="5">
        <f>'[23]2011. 10월'!D36</f>
        <v>107.6</v>
      </c>
      <c r="F37" s="5">
        <f>'[23]2011. 10월'!E36</f>
        <v>98</v>
      </c>
      <c r="G37" s="6">
        <f>'[23]2011. 10월'!F36</f>
        <v>28.86</v>
      </c>
      <c r="H37" s="6">
        <f>'[23]2011. 10월'!G36</f>
        <v>3.1920000000000002</v>
      </c>
      <c r="I37" s="4">
        <f>'[23]2011. 10월'!H36</f>
        <v>27000</v>
      </c>
      <c r="J37" s="4">
        <f>'[23]2011. 10월'!I36</f>
        <v>23</v>
      </c>
      <c r="K37" s="5">
        <f>'[23]2011. 10월'!J36</f>
        <v>3</v>
      </c>
      <c r="L37" s="5">
        <f>'[23]2011. 10월'!K36</f>
        <v>5.2</v>
      </c>
      <c r="M37" s="5">
        <f>'[23]2011. 10월'!L36</f>
        <v>0.8</v>
      </c>
      <c r="N37" s="6">
        <f>'[23]2011. 10월'!M36</f>
        <v>4.032</v>
      </c>
      <c r="O37" s="6">
        <f>'[23]2011. 10월'!N36</f>
        <v>0.52800000000000002</v>
      </c>
      <c r="P37" s="7" t="str">
        <f>'[23]2011. 10월'!O36</f>
        <v>&lt;30</v>
      </c>
    </row>
    <row r="38" spans="1:16" ht="18.75" customHeight="1">
      <c r="A38" s="22" t="s">
        <v>57</v>
      </c>
      <c r="B38" s="1" t="s">
        <v>44</v>
      </c>
      <c r="C38" s="4">
        <f>'[23]2011. 11월'!B38</f>
        <v>26</v>
      </c>
      <c r="D38" s="5">
        <f>'[23]2011. 11월'!C38</f>
        <v>118.2</v>
      </c>
      <c r="E38" s="5">
        <f>'[23]2011. 11월'!D38</f>
        <v>98.4</v>
      </c>
      <c r="F38" s="5">
        <f>'[23]2011. 11월'!E38</f>
        <v>90</v>
      </c>
      <c r="G38" s="6">
        <f>'[23]2011. 11월'!F38</f>
        <v>34.799999999999997</v>
      </c>
      <c r="H38" s="6">
        <f>'[23]2011. 11월'!G38</f>
        <v>2.9039999999999999</v>
      </c>
      <c r="I38" s="4">
        <f>'[23]2011. 11월'!H38</f>
        <v>25000</v>
      </c>
      <c r="J38" s="4">
        <f>'[23]2011. 11월'!I38</f>
        <v>26</v>
      </c>
      <c r="K38" s="5">
        <f>'[23]2011. 11월'!J38</f>
        <v>3.2</v>
      </c>
      <c r="L38" s="5">
        <f>'[23]2011. 11월'!K38</f>
        <v>5.5</v>
      </c>
      <c r="M38" s="5">
        <f>'[23]2011. 11월'!L38</f>
        <v>0.8</v>
      </c>
      <c r="N38" s="6">
        <f>'[23]2011. 11월'!M38</f>
        <v>4.3319999999999999</v>
      </c>
      <c r="O38" s="6">
        <f>'[23]2011. 11월'!N38</f>
        <v>0.56399999999999995</v>
      </c>
      <c r="P38" s="7" t="str">
        <f>'[23]2011. 11월'!O38</f>
        <v>&lt;30</v>
      </c>
    </row>
    <row r="39" spans="1:16" ht="18.75" customHeight="1">
      <c r="A39" s="22"/>
      <c r="B39" s="1" t="s">
        <v>45</v>
      </c>
      <c r="C39" s="4">
        <f>'[23]2011. 11월'!B37</f>
        <v>26</v>
      </c>
      <c r="D39" s="5">
        <f>'[23]2011. 11월'!C37</f>
        <v>118.2</v>
      </c>
      <c r="E39" s="5">
        <f>'[23]2011. 11월'!D37</f>
        <v>98.4</v>
      </c>
      <c r="F39" s="5">
        <f>'[23]2011. 11월'!E37</f>
        <v>90</v>
      </c>
      <c r="G39" s="6">
        <f>'[23]2011. 11월'!F37</f>
        <v>34.799999999999997</v>
      </c>
      <c r="H39" s="6">
        <f>'[23]2011. 11월'!G37</f>
        <v>2.9039999999999999</v>
      </c>
      <c r="I39" s="4">
        <f>'[23]2011. 11월'!H37</f>
        <v>25000</v>
      </c>
      <c r="J39" s="4">
        <f>'[23]2011. 11월'!I37</f>
        <v>26</v>
      </c>
      <c r="K39" s="5">
        <f>'[23]2011. 11월'!J37</f>
        <v>3.2</v>
      </c>
      <c r="L39" s="5">
        <f>'[23]2011. 11월'!K37</f>
        <v>5.5</v>
      </c>
      <c r="M39" s="5">
        <f>'[23]2011. 11월'!L37</f>
        <v>0.8</v>
      </c>
      <c r="N39" s="6">
        <f>'[23]2011. 11월'!M37</f>
        <v>4.3319999999999999</v>
      </c>
      <c r="O39" s="6">
        <f>'[23]2011. 11월'!N37</f>
        <v>0.56399999999999995</v>
      </c>
      <c r="P39" s="7" t="str">
        <f>'[23]2011. 11월'!O37</f>
        <v>&lt;30</v>
      </c>
    </row>
    <row r="40" spans="1:16" ht="18.75" customHeight="1">
      <c r="A40" s="22"/>
      <c r="B40" s="1" t="s">
        <v>46</v>
      </c>
      <c r="C40" s="4">
        <f>'[23]2011. 11월'!B36</f>
        <v>26</v>
      </c>
      <c r="D40" s="5">
        <f>'[23]2011. 11월'!C36</f>
        <v>118.2</v>
      </c>
      <c r="E40" s="5">
        <f>'[23]2011. 11월'!D36</f>
        <v>98.4</v>
      </c>
      <c r="F40" s="5">
        <f>'[23]2011. 11월'!E36</f>
        <v>90</v>
      </c>
      <c r="G40" s="6">
        <f>'[23]2011. 11월'!F36</f>
        <v>34.799999999999997</v>
      </c>
      <c r="H40" s="6">
        <f>'[23]2011. 11월'!G36</f>
        <v>2.9039999999999999</v>
      </c>
      <c r="I40" s="4">
        <f>'[23]2011. 11월'!H36</f>
        <v>25000</v>
      </c>
      <c r="J40" s="4">
        <f>'[23]2011. 11월'!I36</f>
        <v>26</v>
      </c>
      <c r="K40" s="5">
        <f>'[23]2011. 11월'!J36</f>
        <v>3.2</v>
      </c>
      <c r="L40" s="5">
        <f>'[23]2011. 11월'!K36</f>
        <v>5.5</v>
      </c>
      <c r="M40" s="5">
        <f>'[23]2011. 11월'!L36</f>
        <v>0.8</v>
      </c>
      <c r="N40" s="6">
        <f>'[23]2011. 11월'!M36</f>
        <v>4.3319999999999999</v>
      </c>
      <c r="O40" s="6">
        <f>'[23]2011. 11월'!N36</f>
        <v>0.56399999999999995</v>
      </c>
      <c r="P40" s="7" t="str">
        <f>'[23]2011. 11월'!O36</f>
        <v>&lt;30</v>
      </c>
    </row>
    <row r="41" spans="1:16" ht="18.75" customHeight="1">
      <c r="A41" s="22" t="s">
        <v>58</v>
      </c>
      <c r="B41" s="1" t="s">
        <v>44</v>
      </c>
      <c r="C41" s="4">
        <f>'[23]2011. 12월'!B38</f>
        <v>20</v>
      </c>
      <c r="D41" s="5">
        <f>'[23]2011. 12월'!C38</f>
        <v>105.6</v>
      </c>
      <c r="E41" s="5">
        <f>'[23]2011. 12월'!D38</f>
        <v>87.4</v>
      </c>
      <c r="F41" s="5">
        <f>'[23]2011. 12월'!E38</f>
        <v>96.7</v>
      </c>
      <c r="G41" s="6">
        <f>'[23]2011. 12월'!F38</f>
        <v>30.36</v>
      </c>
      <c r="H41" s="6">
        <f>'[23]2011. 12월'!G38</f>
        <v>3.2879999999999998</v>
      </c>
      <c r="I41" s="4">
        <f>'[23]2011. 12월'!H38</f>
        <v>25000</v>
      </c>
      <c r="J41" s="4">
        <f>'[23]2011. 12월'!I38</f>
        <v>20</v>
      </c>
      <c r="K41" s="5">
        <f>'[23]2011. 12월'!J38</f>
        <v>3.4</v>
      </c>
      <c r="L41" s="5">
        <f>'[23]2011. 12월'!K38</f>
        <v>5.9</v>
      </c>
      <c r="M41" s="5">
        <f>'[23]2011. 12월'!L38</f>
        <v>0.6</v>
      </c>
      <c r="N41" s="6">
        <f>'[23]2011. 12월'!M38</f>
        <v>4.1879999999999997</v>
      </c>
      <c r="O41" s="6">
        <f>'[23]2011. 12월'!N38</f>
        <v>0.51600000000000001</v>
      </c>
      <c r="P41" s="7" t="str">
        <f>'[23]2011. 12월'!O38</f>
        <v>&lt;30</v>
      </c>
    </row>
    <row r="42" spans="1:16" ht="18.75" customHeight="1">
      <c r="A42" s="22"/>
      <c r="B42" s="1" t="s">
        <v>45</v>
      </c>
      <c r="C42" s="4">
        <f>'[23]2011. 12월'!B37</f>
        <v>20</v>
      </c>
      <c r="D42" s="5">
        <f>'[23]2011. 12월'!C37</f>
        <v>105.6</v>
      </c>
      <c r="E42" s="5">
        <f>'[23]2011. 12월'!D37</f>
        <v>87.4</v>
      </c>
      <c r="F42" s="5">
        <f>'[23]2011. 12월'!E37</f>
        <v>96.7</v>
      </c>
      <c r="G42" s="6">
        <f>'[23]2011. 12월'!F37</f>
        <v>30.36</v>
      </c>
      <c r="H42" s="6">
        <f>'[23]2011. 12월'!G37</f>
        <v>3.2879999999999998</v>
      </c>
      <c r="I42" s="4">
        <f>'[23]2011. 12월'!H37</f>
        <v>24500</v>
      </c>
      <c r="J42" s="4">
        <f>'[23]2011. 12월'!I37</f>
        <v>20</v>
      </c>
      <c r="K42" s="5">
        <f>'[23]2011. 12월'!J37</f>
        <v>3.4</v>
      </c>
      <c r="L42" s="5">
        <f>'[23]2011. 12월'!K37</f>
        <v>5.9</v>
      </c>
      <c r="M42" s="5">
        <f>'[23]2011. 12월'!L37</f>
        <v>0.6</v>
      </c>
      <c r="N42" s="6">
        <f>'[23]2011. 12월'!M37</f>
        <v>4.1879999999999997</v>
      </c>
      <c r="O42" s="6">
        <f>'[23]2011. 12월'!N37</f>
        <v>0.51600000000000001</v>
      </c>
      <c r="P42" s="7" t="str">
        <f>'[23]2011. 12월'!O37</f>
        <v>&lt;30</v>
      </c>
    </row>
    <row r="43" spans="1:16" ht="18.75" customHeight="1" thickBot="1">
      <c r="A43" s="23"/>
      <c r="B43" s="8" t="s">
        <v>46</v>
      </c>
      <c r="C43" s="9">
        <f>'[23]2011. 12월'!B36</f>
        <v>20</v>
      </c>
      <c r="D43" s="10">
        <f>'[23]2011. 12월'!C36</f>
        <v>105.6</v>
      </c>
      <c r="E43" s="10">
        <f>'[23]2011. 12월'!D36</f>
        <v>87.4</v>
      </c>
      <c r="F43" s="10">
        <f>'[23]2011. 12월'!E36</f>
        <v>96.7</v>
      </c>
      <c r="G43" s="11">
        <f>'[23]2011. 12월'!F36</f>
        <v>30.36</v>
      </c>
      <c r="H43" s="11">
        <f>'[23]2011. 12월'!G36</f>
        <v>3.2879999999999998</v>
      </c>
      <c r="I43" s="9">
        <f>'[23]2011. 12월'!H36</f>
        <v>24500</v>
      </c>
      <c r="J43" s="9">
        <f>'[23]2011. 12월'!I36</f>
        <v>20</v>
      </c>
      <c r="K43" s="10">
        <f>'[23]2011. 12월'!J36</f>
        <v>3.4</v>
      </c>
      <c r="L43" s="10">
        <f>'[23]2011. 12월'!K36</f>
        <v>5.9</v>
      </c>
      <c r="M43" s="10">
        <f>'[23]2011. 12월'!L36</f>
        <v>0.6</v>
      </c>
      <c r="N43" s="11">
        <f>'[23]2011. 12월'!M36</f>
        <v>4.1879999999999997</v>
      </c>
      <c r="O43" s="11">
        <f>'[23]2011. 12월'!N36</f>
        <v>0.51600000000000001</v>
      </c>
      <c r="P43" s="12" t="str">
        <f>'[23]2011. 12월'!O36</f>
        <v>&lt;30</v>
      </c>
    </row>
  </sheetData>
  <mergeCells count="21">
    <mergeCell ref="A1:J1"/>
    <mergeCell ref="A2:D2"/>
    <mergeCell ref="A3:A4"/>
    <mergeCell ref="B3:B4"/>
    <mergeCell ref="C3:C4"/>
    <mergeCell ref="D3:I3"/>
    <mergeCell ref="J3:J4"/>
    <mergeCell ref="A38:A40"/>
    <mergeCell ref="A41:A43"/>
    <mergeCell ref="A20:A22"/>
    <mergeCell ref="A23:A25"/>
    <mergeCell ref="A26:A28"/>
    <mergeCell ref="A29:A31"/>
    <mergeCell ref="A32:A34"/>
    <mergeCell ref="A35:A37"/>
    <mergeCell ref="A14:A16"/>
    <mergeCell ref="A17:A19"/>
    <mergeCell ref="K3:P3"/>
    <mergeCell ref="A5:A7"/>
    <mergeCell ref="A8:A10"/>
    <mergeCell ref="A11:A13"/>
  </mergeCells>
  <phoneticPr fontId="2" type="noConversion"/>
  <pageMargins left="0.31496062992125984" right="0.27559055118110237" top="0.74803149606299213" bottom="0.74803149606299213" header="0.31496062992125984" footer="0.31496062992125984"/>
  <pageSetup paperSize="9" scale="8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P43"/>
  <sheetViews>
    <sheetView view="pageBreakPreview" topLeftCell="A9" zoomScaleNormal="100" workbookViewId="0">
      <selection activeCell="R27" sqref="R27"/>
    </sheetView>
  </sheetViews>
  <sheetFormatPr defaultRowHeight="16.5"/>
  <cols>
    <col min="1" max="16" width="6.625" customWidth="1"/>
  </cols>
  <sheetData>
    <row r="1" spans="1:16" ht="42" customHeight="1">
      <c r="A1" s="24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  <c r="M1" s="13"/>
      <c r="N1" s="13"/>
      <c r="O1" s="13"/>
      <c r="P1" s="13"/>
    </row>
    <row r="2" spans="1:16" ht="18.75" customHeight="1" thickBot="1">
      <c r="A2" s="30" t="s">
        <v>77</v>
      </c>
      <c r="B2" s="31"/>
      <c r="C2" s="31"/>
      <c r="D2" s="3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8.75" customHeight="1">
      <c r="A3" s="26" t="s">
        <v>0</v>
      </c>
      <c r="B3" s="20" t="s">
        <v>1</v>
      </c>
      <c r="C3" s="28" t="s">
        <v>60</v>
      </c>
      <c r="D3" s="20" t="s">
        <v>3</v>
      </c>
      <c r="E3" s="20"/>
      <c r="F3" s="20"/>
      <c r="G3" s="20"/>
      <c r="H3" s="20"/>
      <c r="I3" s="20"/>
      <c r="J3" s="28" t="s">
        <v>4</v>
      </c>
      <c r="K3" s="20" t="s">
        <v>5</v>
      </c>
      <c r="L3" s="20"/>
      <c r="M3" s="20"/>
      <c r="N3" s="20"/>
      <c r="O3" s="20"/>
      <c r="P3" s="21"/>
    </row>
    <row r="4" spans="1:16" ht="33.75">
      <c r="A4" s="22"/>
      <c r="B4" s="27"/>
      <c r="C4" s="27"/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29"/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3" t="s">
        <v>11</v>
      </c>
    </row>
    <row r="5" spans="1:16" ht="18.75" customHeight="1">
      <c r="A5" s="22" t="s">
        <v>12</v>
      </c>
      <c r="B5" s="1" t="s">
        <v>13</v>
      </c>
      <c r="C5" s="4">
        <f>[24]총괄!B19</f>
        <v>23</v>
      </c>
      <c r="D5" s="5">
        <f>[24]총괄!C19</f>
        <v>84.424999999999997</v>
      </c>
      <c r="E5" s="5">
        <f>[24]총괄!D19</f>
        <v>69.275000000000006</v>
      </c>
      <c r="F5" s="5">
        <f>[24]총괄!E19</f>
        <v>77.24166666666666</v>
      </c>
      <c r="G5" s="6">
        <f>[24]총괄!F19</f>
        <v>28.937999999999999</v>
      </c>
      <c r="H5" s="6">
        <f>[24]총괄!G19</f>
        <v>3.4293333333333336</v>
      </c>
      <c r="I5" s="4">
        <f>[24]총괄!H19</f>
        <v>38000</v>
      </c>
      <c r="J5" s="4">
        <f>[24]총괄!I19</f>
        <v>23</v>
      </c>
      <c r="K5" s="5">
        <f>[24]총괄!J19</f>
        <v>3.4250000000000003</v>
      </c>
      <c r="L5" s="5">
        <f>[24]총괄!K19</f>
        <v>5.916666666666667</v>
      </c>
      <c r="M5" s="5">
        <f>[24]총괄!L19</f>
        <v>5.7729999999999997</v>
      </c>
      <c r="N5" s="6">
        <f>[24]총괄!M19</f>
        <v>8.2140000000000004</v>
      </c>
      <c r="O5" s="6">
        <f>[24]총괄!N19</f>
        <v>0.63966666666666661</v>
      </c>
      <c r="P5" s="7" t="s">
        <v>61</v>
      </c>
    </row>
    <row r="6" spans="1:16" ht="18.75" customHeight="1">
      <c r="A6" s="22"/>
      <c r="B6" s="1" t="s">
        <v>14</v>
      </c>
      <c r="C6" s="4">
        <f>[24]총괄!B18</f>
        <v>31</v>
      </c>
      <c r="D6" s="5">
        <f>[24]총괄!C18</f>
        <v>109</v>
      </c>
      <c r="E6" s="5">
        <f>[24]총괄!D18</f>
        <v>91.4</v>
      </c>
      <c r="F6" s="5">
        <f>[24]총괄!E18</f>
        <v>109</v>
      </c>
      <c r="G6" s="6">
        <f>[24]총괄!F18</f>
        <v>38.64</v>
      </c>
      <c r="H6" s="6">
        <f>[24]총괄!G18</f>
        <v>4.944</v>
      </c>
      <c r="I6" s="4">
        <f>[24]총괄!H18</f>
        <v>44000</v>
      </c>
      <c r="J6" s="4">
        <f>[24]총괄!I18</f>
        <v>31</v>
      </c>
      <c r="K6" s="5">
        <f>[24]총괄!J18</f>
        <v>5.3</v>
      </c>
      <c r="L6" s="5">
        <f>[24]총괄!K18</f>
        <v>8</v>
      </c>
      <c r="M6" s="5">
        <f>[24]총괄!L18</f>
        <v>8.3759999999999994</v>
      </c>
      <c r="N6" s="6">
        <f>[24]총괄!M18</f>
        <v>10.56</v>
      </c>
      <c r="O6" s="6">
        <f>[24]총괄!N18</f>
        <v>1.32</v>
      </c>
      <c r="P6" s="7" t="s">
        <v>61</v>
      </c>
    </row>
    <row r="7" spans="1:16" ht="18.75" customHeight="1">
      <c r="A7" s="22"/>
      <c r="B7" s="1" t="s">
        <v>15</v>
      </c>
      <c r="C7" s="4">
        <f>[24]총괄!B17</f>
        <v>18</v>
      </c>
      <c r="D7" s="5">
        <f>[24]총괄!C17</f>
        <v>37</v>
      </c>
      <c r="E7" s="5">
        <f>[24]총괄!D17</f>
        <v>26.8</v>
      </c>
      <c r="F7" s="5">
        <f>[24]총괄!E17</f>
        <v>41</v>
      </c>
      <c r="G7" s="6">
        <f>[24]총괄!F17</f>
        <v>22.655999999999999</v>
      </c>
      <c r="H7" s="6">
        <f>[24]총괄!G17</f>
        <v>2.4159999999999999</v>
      </c>
      <c r="I7" s="4">
        <f>[24]총괄!H17</f>
        <v>30000</v>
      </c>
      <c r="J7" s="4">
        <f>[24]총괄!I17</f>
        <v>18</v>
      </c>
      <c r="K7" s="5">
        <f>[24]총괄!J17</f>
        <v>2.2000000000000002</v>
      </c>
      <c r="L7" s="5">
        <f>[24]총괄!K17</f>
        <v>5.2</v>
      </c>
      <c r="M7" s="5">
        <f>[24]총괄!L17</f>
        <v>2.8</v>
      </c>
      <c r="N7" s="6">
        <f>[24]총괄!M17</f>
        <v>6.0720000000000001</v>
      </c>
      <c r="O7" s="6">
        <f>[24]총괄!N17</f>
        <v>0.379</v>
      </c>
      <c r="P7" s="7" t="s">
        <v>61</v>
      </c>
    </row>
    <row r="8" spans="1:16" ht="18.75" customHeight="1">
      <c r="A8" s="22" t="s">
        <v>16</v>
      </c>
      <c r="B8" s="1" t="s">
        <v>13</v>
      </c>
      <c r="C8" s="4">
        <f>'[24]2011. 1월'!B38</f>
        <v>25</v>
      </c>
      <c r="D8" s="5">
        <f>'[24]2011. 1월'!C38</f>
        <v>37.799999999999997</v>
      </c>
      <c r="E8" s="5">
        <f>'[24]2011. 1월'!D38</f>
        <v>26.8</v>
      </c>
      <c r="F8" s="5">
        <f>'[24]2011. 1월'!E38</f>
        <v>41</v>
      </c>
      <c r="G8" s="6">
        <f>'[24]2011. 1월'!F38</f>
        <v>27.12</v>
      </c>
      <c r="H8" s="6">
        <f>'[24]2011. 1월'!G38</f>
        <v>4.1040000000000001</v>
      </c>
      <c r="I8" s="4">
        <f>'[24]2011. 1월'!H38</f>
        <v>44000</v>
      </c>
      <c r="J8" s="4">
        <f>'[24]2011. 1월'!I38</f>
        <v>25</v>
      </c>
      <c r="K8" s="5">
        <f>'[24]2011. 1월'!J38</f>
        <v>2.2000000000000002</v>
      </c>
      <c r="L8" s="5">
        <f>'[24]2011. 1월'!K38</f>
        <v>6.3</v>
      </c>
      <c r="M8" s="5">
        <f>'[24]2011. 1월'!L38</f>
        <v>2.8</v>
      </c>
      <c r="N8" s="6">
        <f>'[24]2011. 1월'!M38</f>
        <v>10.56</v>
      </c>
      <c r="O8" s="6">
        <f>'[24]2011. 1월'!N38</f>
        <v>1.32</v>
      </c>
      <c r="P8" s="7" t="s">
        <v>61</v>
      </c>
    </row>
    <row r="9" spans="1:16" ht="18.75" customHeight="1">
      <c r="A9" s="22"/>
      <c r="B9" s="1" t="s">
        <v>14</v>
      </c>
      <c r="C9" s="4">
        <f>'[24]2011. 1월'!B37</f>
        <v>25</v>
      </c>
      <c r="D9" s="5">
        <f>'[24]2011. 1월'!C37</f>
        <v>37.799999999999997</v>
      </c>
      <c r="E9" s="5">
        <f>'[24]2011. 1월'!D37</f>
        <v>26.8</v>
      </c>
      <c r="F9" s="5">
        <f>'[24]2011. 1월'!E37</f>
        <v>41</v>
      </c>
      <c r="G9" s="6">
        <f>'[24]2011. 1월'!F37</f>
        <v>27.12</v>
      </c>
      <c r="H9" s="6">
        <f>'[24]2011. 1월'!G37</f>
        <v>4.1040000000000001</v>
      </c>
      <c r="I9" s="4">
        <f>'[24]2011. 1월'!H37</f>
        <v>43500</v>
      </c>
      <c r="J9" s="4">
        <f>'[24]2011. 1월'!I37</f>
        <v>25</v>
      </c>
      <c r="K9" s="5">
        <f>'[24]2011. 1월'!J37</f>
        <v>2.2000000000000002</v>
      </c>
      <c r="L9" s="5">
        <f>'[24]2011. 1월'!K37</f>
        <v>6.3</v>
      </c>
      <c r="M9" s="5">
        <f>'[24]2011. 1월'!L37</f>
        <v>2.8</v>
      </c>
      <c r="N9" s="6">
        <f>'[24]2011. 1월'!M37</f>
        <v>10.56</v>
      </c>
      <c r="O9" s="6">
        <f>'[24]2011. 1월'!N37</f>
        <v>1.32</v>
      </c>
      <c r="P9" s="7" t="s">
        <v>61</v>
      </c>
    </row>
    <row r="10" spans="1:16" ht="18.75" customHeight="1">
      <c r="A10" s="22"/>
      <c r="B10" s="1" t="s">
        <v>15</v>
      </c>
      <c r="C10" s="4">
        <f>'[24]2011. 1월'!B36</f>
        <v>25</v>
      </c>
      <c r="D10" s="5">
        <f>'[24]2011. 1월'!C36</f>
        <v>37.799999999999997</v>
      </c>
      <c r="E10" s="5">
        <f>'[24]2011. 1월'!D36</f>
        <v>26.8</v>
      </c>
      <c r="F10" s="5">
        <f>'[24]2011. 1월'!E36</f>
        <v>41</v>
      </c>
      <c r="G10" s="6">
        <f>'[24]2011. 1월'!F36</f>
        <v>27.12</v>
      </c>
      <c r="H10" s="6">
        <f>'[24]2011. 1월'!G36</f>
        <v>4.1040000000000001</v>
      </c>
      <c r="I10" s="4">
        <f>'[24]2011. 1월'!H36</f>
        <v>43500</v>
      </c>
      <c r="J10" s="4">
        <f>'[24]2011. 1월'!I36</f>
        <v>25</v>
      </c>
      <c r="K10" s="5">
        <f>'[24]2011. 1월'!J36</f>
        <v>2.2000000000000002</v>
      </c>
      <c r="L10" s="5">
        <f>'[24]2011. 1월'!K36</f>
        <v>6.3</v>
      </c>
      <c r="M10" s="5">
        <f>'[24]2011. 1월'!L36</f>
        <v>2.8</v>
      </c>
      <c r="N10" s="6">
        <f>'[24]2011. 1월'!M36</f>
        <v>10.56</v>
      </c>
      <c r="O10" s="6">
        <f>'[24]2011. 1월'!N36</f>
        <v>1.32</v>
      </c>
      <c r="P10" s="7" t="s">
        <v>61</v>
      </c>
    </row>
    <row r="11" spans="1:16" ht="18.75" customHeight="1">
      <c r="A11" s="22" t="s">
        <v>17</v>
      </c>
      <c r="B11" s="1" t="s">
        <v>13</v>
      </c>
      <c r="C11" s="4">
        <f>'[24]2011. 2월'!B38</f>
        <v>30</v>
      </c>
      <c r="D11" s="5">
        <f>'[24]2011. 2월'!C38</f>
        <v>37</v>
      </c>
      <c r="E11" s="5">
        <f>'[24]2011. 2월'!D38</f>
        <v>30.3</v>
      </c>
      <c r="F11" s="5">
        <f>'[24]2011. 2월'!E38</f>
        <v>51</v>
      </c>
      <c r="G11" s="6">
        <f>'[24]2011. 2월'!F38</f>
        <v>25.8</v>
      </c>
      <c r="H11" s="6">
        <f>'[24]2011. 2월'!G38</f>
        <v>3.6240000000000001</v>
      </c>
      <c r="I11" s="4">
        <f>'[24]2011. 2월'!H38</f>
        <v>43000</v>
      </c>
      <c r="J11" s="4">
        <f>'[24]2011. 2월'!I38</f>
        <v>30</v>
      </c>
      <c r="K11" s="5">
        <f>'[24]2011. 2월'!J38</f>
        <v>4.9000000000000004</v>
      </c>
      <c r="L11" s="5">
        <f>'[24]2011. 2월'!K38</f>
        <v>7.1</v>
      </c>
      <c r="M11" s="5">
        <f>'[24]2011. 2월'!L38</f>
        <v>5.8</v>
      </c>
      <c r="N11" s="6">
        <f>'[24]2011. 2월'!M38</f>
        <v>9</v>
      </c>
      <c r="O11" s="6">
        <f>'[24]2011. 2월'!N38</f>
        <v>1.1279999999999999</v>
      </c>
      <c r="P11" s="7" t="s">
        <v>61</v>
      </c>
    </row>
    <row r="12" spans="1:16" ht="18.75" customHeight="1">
      <c r="A12" s="22"/>
      <c r="B12" s="1" t="s">
        <v>14</v>
      </c>
      <c r="C12" s="4">
        <f>'[24]2011. 2월'!B37</f>
        <v>30</v>
      </c>
      <c r="D12" s="5">
        <f>'[24]2011. 2월'!C37</f>
        <v>37</v>
      </c>
      <c r="E12" s="5">
        <f>'[24]2011. 2월'!D37</f>
        <v>30.3</v>
      </c>
      <c r="F12" s="5">
        <f>'[24]2011. 2월'!E37</f>
        <v>51</v>
      </c>
      <c r="G12" s="6">
        <f>'[24]2011. 2월'!F37</f>
        <v>25.8</v>
      </c>
      <c r="H12" s="6">
        <f>'[24]2011. 2월'!G37</f>
        <v>3.6240000000000001</v>
      </c>
      <c r="I12" s="4">
        <f>'[24]2011. 2월'!H37</f>
        <v>42500</v>
      </c>
      <c r="J12" s="4">
        <f>'[24]2011. 2월'!I37</f>
        <v>30</v>
      </c>
      <c r="K12" s="5">
        <f>'[24]2011. 2월'!J37</f>
        <v>4.9000000000000004</v>
      </c>
      <c r="L12" s="5">
        <f>'[24]2011. 2월'!K37</f>
        <v>7.1</v>
      </c>
      <c r="M12" s="5">
        <f>'[24]2011. 2월'!L37</f>
        <v>5.8</v>
      </c>
      <c r="N12" s="6">
        <f>'[24]2011. 2월'!M37</f>
        <v>9</v>
      </c>
      <c r="O12" s="6">
        <f>'[24]2011. 2월'!N37</f>
        <v>1.1279999999999999</v>
      </c>
      <c r="P12" s="7" t="s">
        <v>61</v>
      </c>
    </row>
    <row r="13" spans="1:16" ht="18.75" customHeight="1">
      <c r="A13" s="22"/>
      <c r="B13" s="1" t="s">
        <v>15</v>
      </c>
      <c r="C13" s="4">
        <f>'[24]2011. 2월'!B36</f>
        <v>30</v>
      </c>
      <c r="D13" s="5">
        <f>'[24]2011. 2월'!C36</f>
        <v>37</v>
      </c>
      <c r="E13" s="5">
        <f>'[24]2011. 2월'!D36</f>
        <v>30.3</v>
      </c>
      <c r="F13" s="5">
        <f>'[24]2011. 2월'!E36</f>
        <v>51</v>
      </c>
      <c r="G13" s="6">
        <f>'[24]2011. 2월'!F36</f>
        <v>25.8</v>
      </c>
      <c r="H13" s="6">
        <f>'[24]2011. 2월'!G36</f>
        <v>3.6240000000000001</v>
      </c>
      <c r="I13" s="4">
        <f>'[24]2011. 2월'!H36</f>
        <v>42500</v>
      </c>
      <c r="J13" s="4">
        <f>'[24]2011. 2월'!I36</f>
        <v>30</v>
      </c>
      <c r="K13" s="5">
        <f>'[24]2011. 2월'!J36</f>
        <v>4.9000000000000004</v>
      </c>
      <c r="L13" s="5">
        <f>'[24]2011. 2월'!K36</f>
        <v>7.1</v>
      </c>
      <c r="M13" s="5">
        <f>'[24]2011. 2월'!L36</f>
        <v>5.8</v>
      </c>
      <c r="N13" s="6">
        <f>'[24]2011. 2월'!M36</f>
        <v>9</v>
      </c>
      <c r="O13" s="6">
        <f>'[24]2011. 2월'!N36</f>
        <v>1.1279999999999999</v>
      </c>
      <c r="P13" s="7" t="s">
        <v>61</v>
      </c>
    </row>
    <row r="14" spans="1:16" ht="18.75" customHeight="1">
      <c r="A14" s="22" t="s">
        <v>18</v>
      </c>
      <c r="B14" s="1" t="s">
        <v>13</v>
      </c>
      <c r="C14" s="4">
        <f>'[24]2011. 3월'!B38</f>
        <v>31</v>
      </c>
      <c r="D14" s="5">
        <f>'[24]2011. 3월'!C38</f>
        <v>51.3</v>
      </c>
      <c r="E14" s="5">
        <f>'[24]2011. 3월'!D38</f>
        <v>42.5</v>
      </c>
      <c r="F14" s="5">
        <f>'[24]2011. 3월'!E38</f>
        <v>60</v>
      </c>
      <c r="G14" s="6">
        <f>'[24]2011. 3월'!F38</f>
        <v>27.24</v>
      </c>
      <c r="H14" s="6">
        <f>'[24]2011. 3월'!G38</f>
        <v>3.96</v>
      </c>
      <c r="I14" s="4">
        <f>'[24]2011. 3월'!H38</f>
        <v>42000</v>
      </c>
      <c r="J14" s="4">
        <f>'[24]2011. 3월'!I38</f>
        <v>31</v>
      </c>
      <c r="K14" s="5">
        <f>'[24]2011. 3월'!J38</f>
        <v>5.3</v>
      </c>
      <c r="L14" s="5">
        <f>'[24]2011. 3월'!K38</f>
        <v>8</v>
      </c>
      <c r="M14" s="5">
        <f>'[24]2011. 3월'!L38</f>
        <v>7.3</v>
      </c>
      <c r="N14" s="6">
        <f>'[24]2011. 3월'!M38</f>
        <v>9.9600000000000009</v>
      </c>
      <c r="O14" s="6">
        <f>'[24]2011. 3월'!N38</f>
        <v>1.1160000000000001</v>
      </c>
      <c r="P14" s="7" t="s">
        <v>61</v>
      </c>
    </row>
    <row r="15" spans="1:16" ht="18.75" customHeight="1">
      <c r="A15" s="22"/>
      <c r="B15" s="1" t="s">
        <v>14</v>
      </c>
      <c r="C15" s="4">
        <f>'[24]2011. 3월'!B37</f>
        <v>31</v>
      </c>
      <c r="D15" s="5">
        <f>'[24]2011. 3월'!C37</f>
        <v>51.3</v>
      </c>
      <c r="E15" s="5">
        <f>'[24]2011. 3월'!D37</f>
        <v>42.5</v>
      </c>
      <c r="F15" s="5">
        <f>'[24]2011. 3월'!E37</f>
        <v>60</v>
      </c>
      <c r="G15" s="6">
        <f>'[24]2011. 3월'!F37</f>
        <v>27.24</v>
      </c>
      <c r="H15" s="6">
        <f>'[24]2011. 3월'!G37</f>
        <v>3.96</v>
      </c>
      <c r="I15" s="4">
        <f>'[24]2011. 3월'!H37</f>
        <v>42000</v>
      </c>
      <c r="J15" s="4">
        <f>'[24]2011. 3월'!I37</f>
        <v>31</v>
      </c>
      <c r="K15" s="5">
        <f>'[24]2011. 3월'!J37</f>
        <v>5.3</v>
      </c>
      <c r="L15" s="5">
        <f>'[24]2011. 3월'!K37</f>
        <v>8</v>
      </c>
      <c r="M15" s="5">
        <f>'[24]2011. 3월'!L37</f>
        <v>7.3</v>
      </c>
      <c r="N15" s="6">
        <f>'[24]2011. 3월'!M37</f>
        <v>9.9600000000000009</v>
      </c>
      <c r="O15" s="6">
        <f>'[24]2011. 3월'!N37</f>
        <v>1.1160000000000001</v>
      </c>
      <c r="P15" s="7" t="s">
        <v>61</v>
      </c>
    </row>
    <row r="16" spans="1:16" ht="18.75" customHeight="1">
      <c r="A16" s="22"/>
      <c r="B16" s="1" t="s">
        <v>15</v>
      </c>
      <c r="C16" s="4">
        <f>'[24]2011. 3월'!B36</f>
        <v>31</v>
      </c>
      <c r="D16" s="5">
        <f>'[24]2011. 3월'!C36</f>
        <v>51.3</v>
      </c>
      <c r="E16" s="5">
        <f>'[24]2011. 3월'!D36</f>
        <v>42.5</v>
      </c>
      <c r="F16" s="5">
        <f>'[24]2011. 3월'!E36</f>
        <v>60</v>
      </c>
      <c r="G16" s="6">
        <f>'[24]2011. 3월'!F36</f>
        <v>27.24</v>
      </c>
      <c r="H16" s="6">
        <f>'[24]2011. 3월'!G36</f>
        <v>3.96</v>
      </c>
      <c r="I16" s="4">
        <f>'[24]2011. 3월'!H36</f>
        <v>42000</v>
      </c>
      <c r="J16" s="4">
        <f>'[24]2011. 3월'!I36</f>
        <v>31</v>
      </c>
      <c r="K16" s="5">
        <f>'[24]2011. 3월'!J36</f>
        <v>5.3</v>
      </c>
      <c r="L16" s="5">
        <f>'[24]2011. 3월'!K36</f>
        <v>8</v>
      </c>
      <c r="M16" s="5">
        <f>'[24]2011. 3월'!L36</f>
        <v>7.3</v>
      </c>
      <c r="N16" s="6">
        <f>'[24]2011. 3월'!M36</f>
        <v>9.9600000000000009</v>
      </c>
      <c r="O16" s="6">
        <f>'[24]2011. 3월'!N36</f>
        <v>1.1160000000000001</v>
      </c>
      <c r="P16" s="7" t="s">
        <v>61</v>
      </c>
    </row>
    <row r="17" spans="1:16" ht="18.75" customHeight="1">
      <c r="A17" s="22" t="s">
        <v>19</v>
      </c>
      <c r="B17" s="1" t="s">
        <v>13</v>
      </c>
      <c r="C17" s="4">
        <f>'[24]2011. 4월'!B38</f>
        <v>22</v>
      </c>
      <c r="D17" s="5">
        <f>'[24]2011. 4월'!C38</f>
        <v>109</v>
      </c>
      <c r="E17" s="5">
        <f>'[24]2011. 4월'!D38</f>
        <v>91.4</v>
      </c>
      <c r="F17" s="5">
        <f>'[24]2011. 4월'!E38</f>
        <v>109</v>
      </c>
      <c r="G17" s="6">
        <f>'[24]2011. 4월'!F38</f>
        <v>38.64</v>
      </c>
      <c r="H17" s="6">
        <f>'[24]2011. 4월'!G38</f>
        <v>4.944</v>
      </c>
      <c r="I17" s="4">
        <f>'[24]2011. 4월'!H38</f>
        <v>43000</v>
      </c>
      <c r="J17" s="4">
        <f>'[24]2011. 4월'!I38</f>
        <v>22</v>
      </c>
      <c r="K17" s="5">
        <f>'[24]2011. 4월'!J38</f>
        <v>3.4</v>
      </c>
      <c r="L17" s="5">
        <f>'[24]2011. 4월'!K38</f>
        <v>5.6</v>
      </c>
      <c r="M17" s="5">
        <f>'[24]2011. 4월'!L38</f>
        <v>6.6</v>
      </c>
      <c r="N17" s="6">
        <f>'[24]2011. 4월'!M38</f>
        <v>7.44</v>
      </c>
      <c r="O17" s="6">
        <f>'[24]2011. 4월'!N38</f>
        <v>0.504</v>
      </c>
      <c r="P17" s="7" t="s">
        <v>61</v>
      </c>
    </row>
    <row r="18" spans="1:16" ht="18.75" customHeight="1">
      <c r="A18" s="22"/>
      <c r="B18" s="1" t="s">
        <v>14</v>
      </c>
      <c r="C18" s="4">
        <f>'[24]2011. 4월'!B37</f>
        <v>22</v>
      </c>
      <c r="D18" s="5">
        <f>'[24]2011. 4월'!C37</f>
        <v>109</v>
      </c>
      <c r="E18" s="5">
        <f>'[24]2011. 4월'!D37</f>
        <v>91.4</v>
      </c>
      <c r="F18" s="5">
        <f>'[24]2011. 4월'!E37</f>
        <v>109</v>
      </c>
      <c r="G18" s="6">
        <f>'[24]2011. 4월'!F37</f>
        <v>38.64</v>
      </c>
      <c r="H18" s="6">
        <f>'[24]2011. 4월'!G37</f>
        <v>4.944</v>
      </c>
      <c r="I18" s="4">
        <f>'[24]2011. 4월'!H37</f>
        <v>42500</v>
      </c>
      <c r="J18" s="4">
        <f>'[24]2011. 4월'!I37</f>
        <v>22</v>
      </c>
      <c r="K18" s="5">
        <f>'[24]2011. 4월'!J37</f>
        <v>3.4</v>
      </c>
      <c r="L18" s="5">
        <f>'[24]2011. 4월'!K37</f>
        <v>5.6</v>
      </c>
      <c r="M18" s="5">
        <f>'[24]2011. 4월'!L37</f>
        <v>6.6</v>
      </c>
      <c r="N18" s="6">
        <f>'[24]2011. 4월'!M37</f>
        <v>7.44</v>
      </c>
      <c r="O18" s="6">
        <f>'[24]2011. 4월'!N37</f>
        <v>0.504</v>
      </c>
      <c r="P18" s="7" t="s">
        <v>61</v>
      </c>
    </row>
    <row r="19" spans="1:16" ht="18.75" customHeight="1">
      <c r="A19" s="22"/>
      <c r="B19" s="1" t="s">
        <v>15</v>
      </c>
      <c r="C19" s="4">
        <f>'[24]2011. 4월'!B36</f>
        <v>22</v>
      </c>
      <c r="D19" s="5">
        <f>'[24]2011. 4월'!C36</f>
        <v>109</v>
      </c>
      <c r="E19" s="5">
        <f>'[24]2011. 4월'!D36</f>
        <v>91.4</v>
      </c>
      <c r="F19" s="5">
        <f>'[24]2011. 4월'!E36</f>
        <v>109</v>
      </c>
      <c r="G19" s="6">
        <f>'[24]2011. 4월'!F36</f>
        <v>38.64</v>
      </c>
      <c r="H19" s="6">
        <f>'[24]2011. 4월'!G36</f>
        <v>4.944</v>
      </c>
      <c r="I19" s="4">
        <f>'[24]2011. 4월'!H36</f>
        <v>42500</v>
      </c>
      <c r="J19" s="4">
        <f>'[24]2011. 4월'!I36</f>
        <v>22</v>
      </c>
      <c r="K19" s="5">
        <f>'[24]2011. 4월'!J36</f>
        <v>3.4</v>
      </c>
      <c r="L19" s="5">
        <f>'[24]2011. 4월'!K36</f>
        <v>5.6</v>
      </c>
      <c r="M19" s="5">
        <f>'[24]2011. 4월'!L36</f>
        <v>6.6</v>
      </c>
      <c r="N19" s="6">
        <f>'[24]2011. 4월'!M36</f>
        <v>7.44</v>
      </c>
      <c r="O19" s="6">
        <f>'[24]2011. 4월'!N36</f>
        <v>0.504</v>
      </c>
      <c r="P19" s="7" t="s">
        <v>61</v>
      </c>
    </row>
    <row r="20" spans="1:16" ht="18.75" customHeight="1">
      <c r="A20" s="22" t="s">
        <v>20</v>
      </c>
      <c r="B20" s="1" t="s">
        <v>13</v>
      </c>
      <c r="C20" s="4">
        <f>'[24]2011. 5월'!B38</f>
        <v>20</v>
      </c>
      <c r="D20" s="5">
        <f>'[24]2011. 5월'!C38</f>
        <v>105</v>
      </c>
      <c r="E20" s="5">
        <f>'[24]2011. 5월'!D38</f>
        <v>85.2</v>
      </c>
      <c r="F20" s="5">
        <f>'[24]2011. 5월'!E38</f>
        <v>80</v>
      </c>
      <c r="G20" s="6">
        <f>'[24]2011. 5월'!F38</f>
        <v>32.28</v>
      </c>
      <c r="H20" s="6">
        <f>'[24]2011. 5월'!G38</f>
        <v>3.6480000000000001</v>
      </c>
      <c r="I20" s="4">
        <f>'[24]2011. 5월'!H38</f>
        <v>41000</v>
      </c>
      <c r="J20" s="4">
        <f>'[24]2011. 5월'!I38</f>
        <v>20</v>
      </c>
      <c r="K20" s="5">
        <f>'[24]2011. 5월'!J38</f>
        <v>3.1</v>
      </c>
      <c r="L20" s="5">
        <f>'[24]2011. 5월'!K38</f>
        <v>5.4</v>
      </c>
      <c r="M20" s="5">
        <f>'[24]2011. 5월'!L38</f>
        <v>3.8</v>
      </c>
      <c r="N20" s="6">
        <f>'[24]2011. 5월'!M38</f>
        <v>6.0720000000000001</v>
      </c>
      <c r="O20" s="6">
        <f>'[24]2011. 5월'!N38</f>
        <v>0.432</v>
      </c>
      <c r="P20" s="7" t="s">
        <v>61</v>
      </c>
    </row>
    <row r="21" spans="1:16" ht="18.75" customHeight="1">
      <c r="A21" s="22"/>
      <c r="B21" s="1" t="s">
        <v>14</v>
      </c>
      <c r="C21" s="4">
        <f>'[24]2011. 5월'!B37</f>
        <v>20</v>
      </c>
      <c r="D21" s="5">
        <f>'[24]2011. 5월'!C37</f>
        <v>105</v>
      </c>
      <c r="E21" s="5">
        <f>'[24]2011. 5월'!D37</f>
        <v>85.2</v>
      </c>
      <c r="F21" s="5">
        <f>'[24]2011. 5월'!E37</f>
        <v>80</v>
      </c>
      <c r="G21" s="6">
        <f>'[24]2011. 5월'!F37</f>
        <v>32.28</v>
      </c>
      <c r="H21" s="6">
        <f>'[24]2011. 5월'!G37</f>
        <v>3.6480000000000001</v>
      </c>
      <c r="I21" s="4">
        <f>'[24]2011. 5월'!H37</f>
        <v>40500</v>
      </c>
      <c r="J21" s="4">
        <f>'[24]2011. 5월'!I37</f>
        <v>20</v>
      </c>
      <c r="K21" s="5">
        <f>'[24]2011. 5월'!J37</f>
        <v>3.1</v>
      </c>
      <c r="L21" s="5">
        <f>'[24]2011. 5월'!K37</f>
        <v>5.4</v>
      </c>
      <c r="M21" s="5">
        <f>'[24]2011. 5월'!L37</f>
        <v>3.8</v>
      </c>
      <c r="N21" s="6">
        <f>'[24]2011. 5월'!M37</f>
        <v>6.0720000000000001</v>
      </c>
      <c r="O21" s="6">
        <f>'[24]2011. 5월'!N37</f>
        <v>0.432</v>
      </c>
      <c r="P21" s="7" t="s">
        <v>61</v>
      </c>
    </row>
    <row r="22" spans="1:16" ht="18.75" customHeight="1">
      <c r="A22" s="22"/>
      <c r="B22" s="1" t="s">
        <v>15</v>
      </c>
      <c r="C22" s="4">
        <f>'[24]2011. 5월'!B36</f>
        <v>20</v>
      </c>
      <c r="D22" s="5">
        <f>'[24]2011. 5월'!C36</f>
        <v>105</v>
      </c>
      <c r="E22" s="5">
        <f>'[24]2011. 5월'!D36</f>
        <v>85.2</v>
      </c>
      <c r="F22" s="5">
        <f>'[24]2011. 5월'!E36</f>
        <v>80</v>
      </c>
      <c r="G22" s="6">
        <f>'[24]2011. 5월'!F36</f>
        <v>32.28</v>
      </c>
      <c r="H22" s="6">
        <f>'[24]2011. 5월'!G36</f>
        <v>3.6480000000000001</v>
      </c>
      <c r="I22" s="4">
        <f>'[24]2011. 5월'!H36</f>
        <v>40500</v>
      </c>
      <c r="J22" s="4">
        <f>'[24]2011. 5월'!I36</f>
        <v>20</v>
      </c>
      <c r="K22" s="5">
        <f>'[24]2011. 5월'!J36</f>
        <v>3.1</v>
      </c>
      <c r="L22" s="5">
        <f>'[24]2011. 5월'!K36</f>
        <v>5.4</v>
      </c>
      <c r="M22" s="5">
        <f>'[24]2011. 5월'!L36</f>
        <v>3.8</v>
      </c>
      <c r="N22" s="6">
        <f>'[24]2011. 5월'!M36</f>
        <v>6.0720000000000001</v>
      </c>
      <c r="O22" s="6">
        <f>'[24]2011. 5월'!N36</f>
        <v>0.432</v>
      </c>
      <c r="P22" s="7" t="s">
        <v>61</v>
      </c>
    </row>
    <row r="23" spans="1:16" ht="18.75" customHeight="1">
      <c r="A23" s="22" t="s">
        <v>21</v>
      </c>
      <c r="B23" s="1" t="s">
        <v>13</v>
      </c>
      <c r="C23" s="4">
        <f>'[24]2011. 6월'!B38</f>
        <v>21</v>
      </c>
      <c r="D23" s="5">
        <f>'[24]2011. 6월'!C38</f>
        <v>99.2</v>
      </c>
      <c r="E23" s="5">
        <f>'[24]2011. 6월'!D38</f>
        <v>81.3</v>
      </c>
      <c r="F23" s="5">
        <f>'[24]2011. 6월'!E38</f>
        <v>85</v>
      </c>
      <c r="G23" s="6">
        <f>'[24]2011. 6월'!F38</f>
        <v>31.32</v>
      </c>
      <c r="H23" s="6">
        <f>'[24]2011. 6월'!G38</f>
        <v>3.84</v>
      </c>
      <c r="I23" s="4">
        <f>'[24]2011. 6월'!H38</f>
        <v>44000</v>
      </c>
      <c r="J23" s="4">
        <f>'[24]2011. 6월'!I38</f>
        <v>21</v>
      </c>
      <c r="K23" s="5">
        <f>'[24]2011. 6월'!J38</f>
        <v>3</v>
      </c>
      <c r="L23" s="5">
        <f>'[24]2011. 6월'!K38</f>
        <v>5.3</v>
      </c>
      <c r="M23" s="5">
        <f>'[24]2011. 6월'!L38</f>
        <v>5.2</v>
      </c>
      <c r="N23" s="6">
        <f>'[24]2011. 6월'!M38</f>
        <v>7.8719999999999999</v>
      </c>
      <c r="O23" s="6">
        <f>'[24]2011. 6월'!N38</f>
        <v>0.54600000000000004</v>
      </c>
      <c r="P23" s="7" t="s">
        <v>61</v>
      </c>
    </row>
    <row r="24" spans="1:16" ht="18.75" customHeight="1">
      <c r="A24" s="22"/>
      <c r="B24" s="1" t="s">
        <v>14</v>
      </c>
      <c r="C24" s="4">
        <f>'[24]2011. 6월'!B37</f>
        <v>21</v>
      </c>
      <c r="D24" s="5">
        <f>'[24]2011. 6월'!C37</f>
        <v>99.2</v>
      </c>
      <c r="E24" s="5">
        <f>'[24]2011. 6월'!D37</f>
        <v>81.3</v>
      </c>
      <c r="F24" s="5">
        <f>'[24]2011. 6월'!E37</f>
        <v>85</v>
      </c>
      <c r="G24" s="6">
        <f>'[24]2011. 6월'!F37</f>
        <v>31.32</v>
      </c>
      <c r="H24" s="6">
        <f>'[24]2011. 6월'!G37</f>
        <v>3.84</v>
      </c>
      <c r="I24" s="4">
        <f>'[24]2011. 6월'!H37</f>
        <v>44000</v>
      </c>
      <c r="J24" s="4">
        <f>'[24]2011. 6월'!I37</f>
        <v>21</v>
      </c>
      <c r="K24" s="5">
        <f>'[24]2011. 6월'!J37</f>
        <v>3</v>
      </c>
      <c r="L24" s="5">
        <f>'[24]2011. 6월'!K37</f>
        <v>5.3</v>
      </c>
      <c r="M24" s="5">
        <f>'[24]2011. 6월'!L37</f>
        <v>5.2</v>
      </c>
      <c r="N24" s="6">
        <f>'[24]2011. 6월'!M37</f>
        <v>7.8719999999999999</v>
      </c>
      <c r="O24" s="6">
        <f>'[24]2011. 6월'!N37</f>
        <v>0.54600000000000004</v>
      </c>
      <c r="P24" s="7" t="s">
        <v>61</v>
      </c>
    </row>
    <row r="25" spans="1:16" ht="18.75" customHeight="1">
      <c r="A25" s="22"/>
      <c r="B25" s="1" t="s">
        <v>15</v>
      </c>
      <c r="C25" s="4">
        <f>'[24]2011. 6월'!B36</f>
        <v>21</v>
      </c>
      <c r="D25" s="5">
        <f>'[24]2011. 6월'!C36</f>
        <v>99.2</v>
      </c>
      <c r="E25" s="5">
        <f>'[24]2011. 6월'!D36</f>
        <v>81.3</v>
      </c>
      <c r="F25" s="5">
        <f>'[24]2011. 6월'!E36</f>
        <v>85</v>
      </c>
      <c r="G25" s="6">
        <f>'[24]2011. 6월'!F36</f>
        <v>31.32</v>
      </c>
      <c r="H25" s="6">
        <f>'[24]2011. 6월'!G36</f>
        <v>3.84</v>
      </c>
      <c r="I25" s="4">
        <f>'[24]2011. 6월'!H36</f>
        <v>44000</v>
      </c>
      <c r="J25" s="4">
        <f>'[24]2011. 6월'!I36</f>
        <v>21</v>
      </c>
      <c r="K25" s="5">
        <f>'[24]2011. 6월'!J36</f>
        <v>3</v>
      </c>
      <c r="L25" s="5">
        <f>'[24]2011. 6월'!K36</f>
        <v>5.3</v>
      </c>
      <c r="M25" s="5">
        <f>'[24]2011. 6월'!L36</f>
        <v>5.2</v>
      </c>
      <c r="N25" s="6">
        <f>'[24]2011. 6월'!M36</f>
        <v>7.8719999999999999</v>
      </c>
      <c r="O25" s="6">
        <f>'[24]2011. 6월'!N36</f>
        <v>0.54600000000000004</v>
      </c>
      <c r="P25" s="7" t="s">
        <v>61</v>
      </c>
    </row>
    <row r="26" spans="1:16" ht="18.75" customHeight="1">
      <c r="A26" s="22" t="s">
        <v>22</v>
      </c>
      <c r="B26" s="1" t="s">
        <v>13</v>
      </c>
      <c r="C26" s="4">
        <f>'[24]2011. 7월'!B38</f>
        <v>27</v>
      </c>
      <c r="D26" s="5">
        <f>'[24]2011. 7월'!C38</f>
        <v>86.6</v>
      </c>
      <c r="E26" s="5">
        <f>'[24]2011. 7월'!D38</f>
        <v>72</v>
      </c>
      <c r="F26" s="5">
        <f>'[24]2011. 7월'!E38</f>
        <v>64</v>
      </c>
      <c r="G26" s="6">
        <f>'[24]2011. 7월'!F38</f>
        <v>22.655999999999999</v>
      </c>
      <c r="H26" s="6">
        <f>'[24]2011. 7월'!G38</f>
        <v>2.4159999999999999</v>
      </c>
      <c r="I26" s="4">
        <f>'[24]2011. 7월'!H38</f>
        <v>44000</v>
      </c>
      <c r="J26" s="4">
        <f>'[24]2011. 7월'!I38</f>
        <v>27</v>
      </c>
      <c r="K26" s="5">
        <f>'[24]2011. 7월'!J38</f>
        <v>3</v>
      </c>
      <c r="L26" s="5">
        <f>'[24]2011. 7월'!K38</f>
        <v>5.2</v>
      </c>
      <c r="M26" s="5">
        <f>'[24]2011. 7월'!L38</f>
        <v>5.8</v>
      </c>
      <c r="N26" s="6">
        <f>'[24]2011. 7월'!M38</f>
        <v>6.9359999999999999</v>
      </c>
      <c r="O26" s="6">
        <f>'[24]2011. 7월'!N38</f>
        <v>0.49099999999999999</v>
      </c>
      <c r="P26" s="7" t="s">
        <v>61</v>
      </c>
    </row>
    <row r="27" spans="1:16" ht="18.75" customHeight="1">
      <c r="A27" s="22"/>
      <c r="B27" s="1" t="s">
        <v>14</v>
      </c>
      <c r="C27" s="4">
        <f>'[24]2011. 7월'!B37</f>
        <v>27</v>
      </c>
      <c r="D27" s="5">
        <f>'[24]2011. 7월'!C37</f>
        <v>86.6</v>
      </c>
      <c r="E27" s="5">
        <f>'[24]2011. 7월'!D37</f>
        <v>72</v>
      </c>
      <c r="F27" s="5">
        <f>'[24]2011. 7월'!E37</f>
        <v>64</v>
      </c>
      <c r="G27" s="6">
        <f>'[24]2011. 7월'!F37</f>
        <v>22.655999999999999</v>
      </c>
      <c r="H27" s="6">
        <f>'[24]2011. 7월'!G37</f>
        <v>2.4159999999999999</v>
      </c>
      <c r="I27" s="4">
        <f>'[24]2011. 7월'!H37</f>
        <v>43500</v>
      </c>
      <c r="J27" s="4">
        <f>'[24]2011. 7월'!I37</f>
        <v>27</v>
      </c>
      <c r="K27" s="5">
        <f>'[24]2011. 7월'!J37</f>
        <v>3</v>
      </c>
      <c r="L27" s="5">
        <f>'[24]2011. 7월'!K37</f>
        <v>5.2</v>
      </c>
      <c r="M27" s="5">
        <f>'[24]2011. 7월'!L37</f>
        <v>5.8</v>
      </c>
      <c r="N27" s="6">
        <f>'[24]2011. 7월'!M37</f>
        <v>6.9359999999999999</v>
      </c>
      <c r="O27" s="6">
        <f>'[24]2011. 7월'!N37</f>
        <v>0.49099999999999999</v>
      </c>
      <c r="P27" s="7" t="s">
        <v>61</v>
      </c>
    </row>
    <row r="28" spans="1:16" ht="18.75" customHeight="1">
      <c r="A28" s="22"/>
      <c r="B28" s="1" t="s">
        <v>15</v>
      </c>
      <c r="C28" s="4">
        <f>'[24]2011. 7월'!B36</f>
        <v>27</v>
      </c>
      <c r="D28" s="5">
        <f>'[24]2011. 7월'!C36</f>
        <v>86.6</v>
      </c>
      <c r="E28" s="5">
        <f>'[24]2011. 7월'!D36</f>
        <v>72</v>
      </c>
      <c r="F28" s="5">
        <f>'[24]2011. 7월'!E36</f>
        <v>64</v>
      </c>
      <c r="G28" s="6">
        <f>'[24]2011. 7월'!F36</f>
        <v>22.655999999999999</v>
      </c>
      <c r="H28" s="6">
        <f>'[24]2011. 7월'!G36</f>
        <v>2.4159999999999999</v>
      </c>
      <c r="I28" s="4">
        <f>'[24]2011. 7월'!H36</f>
        <v>43500</v>
      </c>
      <c r="J28" s="4">
        <f>'[24]2011. 7월'!I36</f>
        <v>27</v>
      </c>
      <c r="K28" s="5">
        <f>'[24]2011. 7월'!J36</f>
        <v>3</v>
      </c>
      <c r="L28" s="5">
        <f>'[24]2011. 7월'!K36</f>
        <v>5.2</v>
      </c>
      <c r="M28" s="5">
        <f>'[24]2011. 7월'!L36</f>
        <v>5.8</v>
      </c>
      <c r="N28" s="6">
        <f>'[24]2011. 7월'!M36</f>
        <v>6.9359999999999999</v>
      </c>
      <c r="O28" s="6">
        <f>'[24]2011. 7월'!N36</f>
        <v>0.49099999999999999</v>
      </c>
      <c r="P28" s="7" t="s">
        <v>61</v>
      </c>
    </row>
    <row r="29" spans="1:16" ht="18.75" customHeight="1">
      <c r="A29" s="22" t="s">
        <v>23</v>
      </c>
      <c r="B29" s="1" t="s">
        <v>13</v>
      </c>
      <c r="C29" s="4">
        <f>'[24]2011. 8월'!B38</f>
        <v>24</v>
      </c>
      <c r="D29" s="5">
        <f>'[24]2011. 8월'!C38</f>
        <v>99.6</v>
      </c>
      <c r="E29" s="5">
        <f>'[24]2011. 8월'!D38</f>
        <v>82.8</v>
      </c>
      <c r="F29" s="5">
        <f>'[24]2011. 8월'!E38</f>
        <v>72.7</v>
      </c>
      <c r="G29" s="6">
        <f>'[24]2011. 8월'!F38</f>
        <v>27.54</v>
      </c>
      <c r="H29" s="6">
        <f>'[24]2011. 8월'!G38</f>
        <v>2.8559999999999999</v>
      </c>
      <c r="I29" s="4">
        <f>'[24]2011. 8월'!H38</f>
        <v>35000</v>
      </c>
      <c r="J29" s="4">
        <f>'[24]2011. 8월'!I38</f>
        <v>24</v>
      </c>
      <c r="K29" s="5">
        <f>'[24]2011. 8월'!J38</f>
        <v>3</v>
      </c>
      <c r="L29" s="5">
        <f>'[24]2011. 8월'!K38</f>
        <v>5.2</v>
      </c>
      <c r="M29" s="5">
        <f>'[24]2011. 8월'!L38</f>
        <v>5.6</v>
      </c>
      <c r="N29" s="6">
        <f>'[24]2011. 8월'!M38</f>
        <v>7.008</v>
      </c>
      <c r="O29" s="6">
        <f>'[24]2011. 8월'!N38</f>
        <v>0.44400000000000001</v>
      </c>
      <c r="P29" s="7" t="str">
        <f>'[24]2011. 8월'!O38</f>
        <v>&lt;30</v>
      </c>
    </row>
    <row r="30" spans="1:16" ht="18.75" customHeight="1">
      <c r="A30" s="22"/>
      <c r="B30" s="1" t="s">
        <v>14</v>
      </c>
      <c r="C30" s="4">
        <f>'[24]2011. 8월'!B37</f>
        <v>24</v>
      </c>
      <c r="D30" s="5">
        <f>'[24]2011. 8월'!C37</f>
        <v>99.6</v>
      </c>
      <c r="E30" s="5">
        <f>'[24]2011. 8월'!D37</f>
        <v>82.8</v>
      </c>
      <c r="F30" s="5">
        <f>'[24]2011. 8월'!E37</f>
        <v>72.7</v>
      </c>
      <c r="G30" s="6">
        <f>'[24]2011. 8월'!F37</f>
        <v>27.54</v>
      </c>
      <c r="H30" s="6">
        <f>'[24]2011. 8월'!G37</f>
        <v>2.8559999999999999</v>
      </c>
      <c r="I30" s="4">
        <f>'[24]2011. 8월'!H37</f>
        <v>35000</v>
      </c>
      <c r="J30" s="4">
        <f>'[24]2011. 8월'!I37</f>
        <v>24</v>
      </c>
      <c r="K30" s="5">
        <f>'[24]2011. 8월'!J37</f>
        <v>3</v>
      </c>
      <c r="L30" s="5">
        <f>'[24]2011. 8월'!K37</f>
        <v>5.2</v>
      </c>
      <c r="M30" s="5">
        <f>'[24]2011. 8월'!L37</f>
        <v>5.6</v>
      </c>
      <c r="N30" s="6">
        <f>'[24]2011. 8월'!M37</f>
        <v>7.008</v>
      </c>
      <c r="O30" s="6">
        <f>'[24]2011. 8월'!N37</f>
        <v>0.44400000000000001</v>
      </c>
      <c r="P30" s="7" t="str">
        <f>'[24]2011. 8월'!O37</f>
        <v>&lt;30</v>
      </c>
    </row>
    <row r="31" spans="1:16" ht="18.75" customHeight="1">
      <c r="A31" s="22"/>
      <c r="B31" s="1" t="s">
        <v>15</v>
      </c>
      <c r="C31" s="4">
        <f>'[24]2011. 8월'!B36</f>
        <v>24</v>
      </c>
      <c r="D31" s="5">
        <f>'[24]2011. 8월'!C36</f>
        <v>99.6</v>
      </c>
      <c r="E31" s="5">
        <f>'[24]2011. 8월'!D36</f>
        <v>82.8</v>
      </c>
      <c r="F31" s="5">
        <f>'[24]2011. 8월'!E36</f>
        <v>72.7</v>
      </c>
      <c r="G31" s="6">
        <f>'[24]2011. 8월'!F36</f>
        <v>27.54</v>
      </c>
      <c r="H31" s="6">
        <f>'[24]2011. 8월'!G36</f>
        <v>2.8559999999999999</v>
      </c>
      <c r="I31" s="4">
        <f>'[24]2011. 8월'!H36</f>
        <v>35000</v>
      </c>
      <c r="J31" s="4">
        <f>'[24]2011. 8월'!I36</f>
        <v>24</v>
      </c>
      <c r="K31" s="5">
        <f>'[24]2011. 8월'!J36</f>
        <v>3</v>
      </c>
      <c r="L31" s="5">
        <f>'[24]2011. 8월'!K36</f>
        <v>5.2</v>
      </c>
      <c r="M31" s="5">
        <f>'[24]2011. 8월'!L36</f>
        <v>5.6</v>
      </c>
      <c r="N31" s="6">
        <f>'[24]2011. 8월'!M36</f>
        <v>7.008</v>
      </c>
      <c r="O31" s="6">
        <f>'[24]2011. 8월'!N36</f>
        <v>0.44400000000000001</v>
      </c>
      <c r="P31" s="7" t="str">
        <f>'[24]2011. 8월'!O36</f>
        <v>&lt;30</v>
      </c>
    </row>
    <row r="32" spans="1:16" ht="18.75" customHeight="1">
      <c r="A32" s="22" t="s">
        <v>24</v>
      </c>
      <c r="B32" s="1" t="s">
        <v>13</v>
      </c>
      <c r="C32" s="4">
        <f>'[24]2011. 9월'!B38</f>
        <v>20</v>
      </c>
      <c r="D32" s="5">
        <f>'[24]2011. 9월'!C38</f>
        <v>98.1</v>
      </c>
      <c r="E32" s="5">
        <f>'[24]2011. 9월'!D38</f>
        <v>79.2</v>
      </c>
      <c r="F32" s="5">
        <f>'[24]2011. 9월'!E38</f>
        <v>95</v>
      </c>
      <c r="G32" s="6">
        <f>'[24]2011. 9월'!F38</f>
        <v>30.6</v>
      </c>
      <c r="H32" s="6">
        <f>'[24]2011. 9월'!G38</f>
        <v>2.496</v>
      </c>
      <c r="I32" s="4">
        <f>'[24]2011. 9월'!H38</f>
        <v>34000</v>
      </c>
      <c r="J32" s="4">
        <f>'[24]2011. 9월'!I38</f>
        <v>20</v>
      </c>
      <c r="K32" s="5">
        <f>'[24]2011. 9월'!J38</f>
        <v>3.4</v>
      </c>
      <c r="L32" s="5">
        <f>'[24]2011. 9월'!K38</f>
        <v>5.9</v>
      </c>
      <c r="M32" s="5">
        <f>'[24]2011. 9월'!L38</f>
        <v>5</v>
      </c>
      <c r="N32" s="6">
        <f>'[24]2011. 9월'!M38</f>
        <v>8.8559999999999999</v>
      </c>
      <c r="O32" s="6">
        <f>'[24]2011. 9월'!N38</f>
        <v>0.39</v>
      </c>
      <c r="P32" s="7" t="str">
        <f>'[24]2011. 9월'!O38</f>
        <v>&lt;30</v>
      </c>
    </row>
    <row r="33" spans="1:16" ht="18.75" customHeight="1">
      <c r="A33" s="22"/>
      <c r="B33" s="1" t="s">
        <v>14</v>
      </c>
      <c r="C33" s="4">
        <f>'[24]2011. 9월'!B37</f>
        <v>20</v>
      </c>
      <c r="D33" s="5">
        <f>'[24]2011. 9월'!C37</f>
        <v>98.1</v>
      </c>
      <c r="E33" s="5">
        <f>'[24]2011. 9월'!D37</f>
        <v>79.2</v>
      </c>
      <c r="F33" s="5">
        <f>'[24]2011. 9월'!E37</f>
        <v>95</v>
      </c>
      <c r="G33" s="6">
        <f>'[24]2011. 9월'!F37</f>
        <v>30.6</v>
      </c>
      <c r="H33" s="6">
        <f>'[24]2011. 9월'!G37</f>
        <v>2.496</v>
      </c>
      <c r="I33" s="4">
        <f>'[24]2011. 9월'!H37</f>
        <v>33500</v>
      </c>
      <c r="J33" s="4">
        <f>'[24]2011. 9월'!I37</f>
        <v>20</v>
      </c>
      <c r="K33" s="5">
        <f>'[24]2011. 9월'!J37</f>
        <v>3.4</v>
      </c>
      <c r="L33" s="5">
        <f>'[24]2011. 9월'!K37</f>
        <v>5.9</v>
      </c>
      <c r="M33" s="5">
        <f>'[24]2011. 9월'!L37</f>
        <v>5</v>
      </c>
      <c r="N33" s="6">
        <f>'[24]2011. 9월'!M37</f>
        <v>8.8559999999999999</v>
      </c>
      <c r="O33" s="6">
        <f>'[24]2011. 9월'!N37</f>
        <v>0.39</v>
      </c>
      <c r="P33" s="7" t="str">
        <f>'[24]2011. 9월'!O37</f>
        <v>&lt;30</v>
      </c>
    </row>
    <row r="34" spans="1:16" ht="18.75" customHeight="1">
      <c r="A34" s="22"/>
      <c r="B34" s="1" t="s">
        <v>15</v>
      </c>
      <c r="C34" s="4">
        <f>'[24]2011. 9월'!B36</f>
        <v>20</v>
      </c>
      <c r="D34" s="5">
        <f>'[24]2011. 9월'!C36</f>
        <v>98.1</v>
      </c>
      <c r="E34" s="5">
        <f>'[24]2011. 9월'!D36</f>
        <v>79.2</v>
      </c>
      <c r="F34" s="5">
        <f>'[24]2011. 9월'!E36</f>
        <v>95</v>
      </c>
      <c r="G34" s="6">
        <f>'[24]2011. 9월'!F36</f>
        <v>30.6</v>
      </c>
      <c r="H34" s="6">
        <f>'[24]2011. 9월'!G36</f>
        <v>2.496</v>
      </c>
      <c r="I34" s="4">
        <f>'[24]2011. 9월'!H36</f>
        <v>33500</v>
      </c>
      <c r="J34" s="4">
        <f>'[24]2011. 9월'!I36</f>
        <v>20</v>
      </c>
      <c r="K34" s="5">
        <f>'[24]2011. 9월'!J36</f>
        <v>3.4</v>
      </c>
      <c r="L34" s="5">
        <f>'[24]2011. 9월'!K36</f>
        <v>5.9</v>
      </c>
      <c r="M34" s="5">
        <f>'[24]2011. 9월'!L36</f>
        <v>5</v>
      </c>
      <c r="N34" s="6">
        <f>'[24]2011. 9월'!M36</f>
        <v>8.8559999999999999</v>
      </c>
      <c r="O34" s="6">
        <f>'[24]2011. 9월'!N36</f>
        <v>0.39</v>
      </c>
      <c r="P34" s="7" t="str">
        <f>'[24]2011. 9월'!O36</f>
        <v>&lt;30</v>
      </c>
    </row>
    <row r="35" spans="1:16" ht="18.75" customHeight="1">
      <c r="A35" s="22" t="s">
        <v>25</v>
      </c>
      <c r="B35" s="1" t="s">
        <v>13</v>
      </c>
      <c r="C35" s="4">
        <f>'[24]2011. 10월'!B38</f>
        <v>18</v>
      </c>
      <c r="D35" s="5">
        <f>'[24]2011. 10월'!C38</f>
        <v>103.8</v>
      </c>
      <c r="E35" s="5">
        <f>'[24]2011. 10월'!D38</f>
        <v>87.2</v>
      </c>
      <c r="F35" s="5">
        <f>'[24]2011. 10월'!E38</f>
        <v>93.8</v>
      </c>
      <c r="G35" s="6">
        <f>'[24]2011. 10월'!F38</f>
        <v>27.9</v>
      </c>
      <c r="H35" s="6">
        <f>'[24]2011. 10월'!G38</f>
        <v>3.1440000000000001</v>
      </c>
      <c r="I35" s="4">
        <f>'[24]2011. 10월'!H38</f>
        <v>30000</v>
      </c>
      <c r="J35" s="4">
        <f>'[24]2011. 10월'!I38</f>
        <v>18</v>
      </c>
      <c r="K35" s="5">
        <f>'[24]2011. 10월'!J38</f>
        <v>3.1</v>
      </c>
      <c r="L35" s="5">
        <f>'[24]2011. 10월'!K38</f>
        <v>5.4</v>
      </c>
      <c r="M35" s="5">
        <f>'[24]2011. 10월'!L38</f>
        <v>8.3759999999999994</v>
      </c>
      <c r="N35" s="6">
        <f>'[24]2011. 10월'!M38</f>
        <v>8.3759999999999994</v>
      </c>
      <c r="O35" s="6">
        <f>'[24]2011. 10월'!N38</f>
        <v>0.379</v>
      </c>
      <c r="P35" s="7" t="str">
        <f>'[24]2011. 10월'!O38</f>
        <v>&lt;30</v>
      </c>
    </row>
    <row r="36" spans="1:16" ht="18.75" customHeight="1">
      <c r="A36" s="22"/>
      <c r="B36" s="1" t="s">
        <v>14</v>
      </c>
      <c r="C36" s="4">
        <f>'[24]2011. 10월'!B37</f>
        <v>18</v>
      </c>
      <c r="D36" s="5">
        <f>'[24]2011. 10월'!C37</f>
        <v>103.8</v>
      </c>
      <c r="E36" s="5">
        <f>'[24]2011. 10월'!D37</f>
        <v>87.2</v>
      </c>
      <c r="F36" s="5">
        <f>'[24]2011. 10월'!E37</f>
        <v>93.8</v>
      </c>
      <c r="G36" s="6">
        <f>'[24]2011. 10월'!F37</f>
        <v>27.9</v>
      </c>
      <c r="H36" s="6">
        <f>'[24]2011. 10월'!G37</f>
        <v>3.1440000000000001</v>
      </c>
      <c r="I36" s="4">
        <f>'[24]2011. 10월'!H37</f>
        <v>30000</v>
      </c>
      <c r="J36" s="4">
        <f>'[24]2011. 10월'!I37</f>
        <v>18</v>
      </c>
      <c r="K36" s="5">
        <f>'[24]2011. 10월'!J37</f>
        <v>3.1</v>
      </c>
      <c r="L36" s="5">
        <f>'[24]2011. 10월'!K37</f>
        <v>5.4</v>
      </c>
      <c r="M36" s="5">
        <f>'[24]2011. 10월'!L37</f>
        <v>8.3759999999999994</v>
      </c>
      <c r="N36" s="6">
        <f>'[24]2011. 10월'!M37</f>
        <v>8.3759999999999994</v>
      </c>
      <c r="O36" s="6">
        <f>'[24]2011. 10월'!N37</f>
        <v>0.379</v>
      </c>
      <c r="P36" s="7" t="str">
        <f>'[24]2011. 10월'!O37</f>
        <v>&lt;30</v>
      </c>
    </row>
    <row r="37" spans="1:16" ht="18.75" customHeight="1">
      <c r="A37" s="22"/>
      <c r="B37" s="1" t="s">
        <v>15</v>
      </c>
      <c r="C37" s="4">
        <f>'[24]2011. 10월'!B36</f>
        <v>18</v>
      </c>
      <c r="D37" s="5">
        <f>'[24]2011. 10월'!C36</f>
        <v>103.8</v>
      </c>
      <c r="E37" s="5">
        <f>'[24]2011. 10월'!D36</f>
        <v>87.2</v>
      </c>
      <c r="F37" s="5">
        <f>'[24]2011. 10월'!E36</f>
        <v>93.8</v>
      </c>
      <c r="G37" s="6">
        <f>'[24]2011. 10월'!F36</f>
        <v>27.9</v>
      </c>
      <c r="H37" s="6">
        <f>'[24]2011. 10월'!G36</f>
        <v>3.1440000000000001</v>
      </c>
      <c r="I37" s="4">
        <f>'[24]2011. 10월'!H36</f>
        <v>30000</v>
      </c>
      <c r="J37" s="4">
        <f>'[24]2011. 10월'!I36</f>
        <v>18</v>
      </c>
      <c r="K37" s="5">
        <f>'[24]2011. 10월'!J36</f>
        <v>3.1</v>
      </c>
      <c r="L37" s="5">
        <f>'[24]2011. 10월'!K36</f>
        <v>5.4</v>
      </c>
      <c r="M37" s="5">
        <f>'[24]2011. 10월'!L36</f>
        <v>8.3759999999999994</v>
      </c>
      <c r="N37" s="6">
        <f>'[24]2011. 10월'!M36</f>
        <v>8.3759999999999994</v>
      </c>
      <c r="O37" s="6">
        <f>'[24]2011. 10월'!N36</f>
        <v>0.379</v>
      </c>
      <c r="P37" s="7" t="str">
        <f>'[24]2011. 10월'!O36</f>
        <v>&lt;30</v>
      </c>
    </row>
    <row r="38" spans="1:16" ht="18.75" customHeight="1">
      <c r="A38" s="22" t="s">
        <v>26</v>
      </c>
      <c r="B38" s="1" t="s">
        <v>13</v>
      </c>
      <c r="C38" s="4">
        <f>'[24]2011. 11월'!B38</f>
        <v>20</v>
      </c>
      <c r="D38" s="5">
        <f>'[24]2011. 11월'!C38</f>
        <v>89.1</v>
      </c>
      <c r="E38" s="5">
        <f>'[24]2011. 11월'!D38</f>
        <v>74.2</v>
      </c>
      <c r="F38" s="5">
        <f>'[24]2011. 11월'!E38</f>
        <v>91.5</v>
      </c>
      <c r="G38" s="6">
        <f>'[24]2011. 11월'!F38</f>
        <v>27.36</v>
      </c>
      <c r="H38" s="6">
        <f>'[24]2011. 11월'!G38</f>
        <v>3.048</v>
      </c>
      <c r="I38" s="4">
        <f>'[24]2011. 11월'!H38</f>
        <v>31000</v>
      </c>
      <c r="J38" s="4">
        <f>'[24]2011. 11월'!I38</f>
        <v>20</v>
      </c>
      <c r="K38" s="5">
        <f>'[24]2011. 11월'!J38</f>
        <v>3.2</v>
      </c>
      <c r="L38" s="5">
        <f>'[24]2011. 11월'!K38</f>
        <v>5.6</v>
      </c>
      <c r="M38" s="5">
        <f>'[24]2011. 11월'!L38</f>
        <v>7</v>
      </c>
      <c r="N38" s="6">
        <f>'[24]2011. 11월'!M38</f>
        <v>8.52</v>
      </c>
      <c r="O38" s="6">
        <f>'[24]2011. 11월'!N38</f>
        <v>0.45100000000000001</v>
      </c>
      <c r="P38" s="7" t="str">
        <f>'[24]2011. 11월'!O38</f>
        <v>&lt;30</v>
      </c>
    </row>
    <row r="39" spans="1:16" ht="18.75" customHeight="1">
      <c r="A39" s="22"/>
      <c r="B39" s="1" t="s">
        <v>14</v>
      </c>
      <c r="C39" s="4">
        <f>'[24]2011. 11월'!B37</f>
        <v>20</v>
      </c>
      <c r="D39" s="5">
        <f>'[24]2011. 11월'!C37</f>
        <v>89.1</v>
      </c>
      <c r="E39" s="5">
        <f>'[24]2011. 11월'!D37</f>
        <v>74.2</v>
      </c>
      <c r="F39" s="5">
        <f>'[24]2011. 11월'!E37</f>
        <v>91.5</v>
      </c>
      <c r="G39" s="6">
        <f>'[24]2011. 11월'!F37</f>
        <v>27.36</v>
      </c>
      <c r="H39" s="6">
        <f>'[24]2011. 11월'!G37</f>
        <v>3.048</v>
      </c>
      <c r="I39" s="4">
        <f>'[24]2011. 11월'!H37</f>
        <v>31000</v>
      </c>
      <c r="J39" s="4">
        <f>'[24]2011. 11월'!I37</f>
        <v>20</v>
      </c>
      <c r="K39" s="5">
        <f>'[24]2011. 11월'!J37</f>
        <v>3.2</v>
      </c>
      <c r="L39" s="5">
        <f>'[24]2011. 11월'!K37</f>
        <v>5.6</v>
      </c>
      <c r="M39" s="5">
        <f>'[24]2011. 11월'!L37</f>
        <v>7</v>
      </c>
      <c r="N39" s="6">
        <f>'[24]2011. 11월'!M37</f>
        <v>8.52</v>
      </c>
      <c r="O39" s="6">
        <f>'[24]2011. 11월'!N37</f>
        <v>0.45100000000000001</v>
      </c>
      <c r="P39" s="7" t="str">
        <f>'[24]2011. 11월'!O37</f>
        <v>&lt;30</v>
      </c>
    </row>
    <row r="40" spans="1:16" ht="18.75" customHeight="1">
      <c r="A40" s="22"/>
      <c r="B40" s="1" t="s">
        <v>15</v>
      </c>
      <c r="C40" s="4">
        <f>'[24]2011. 11월'!B36</f>
        <v>20</v>
      </c>
      <c r="D40" s="5">
        <f>'[24]2011. 11월'!C36</f>
        <v>89.1</v>
      </c>
      <c r="E40" s="5">
        <f>'[24]2011. 11월'!D36</f>
        <v>74.2</v>
      </c>
      <c r="F40" s="5">
        <f>'[24]2011. 11월'!E36</f>
        <v>91.5</v>
      </c>
      <c r="G40" s="6">
        <f>'[24]2011. 11월'!F36</f>
        <v>27.36</v>
      </c>
      <c r="H40" s="6">
        <f>'[24]2011. 11월'!G36</f>
        <v>3.048</v>
      </c>
      <c r="I40" s="4">
        <f>'[24]2011. 11월'!H36</f>
        <v>31000</v>
      </c>
      <c r="J40" s="4">
        <f>'[24]2011. 11월'!I36</f>
        <v>20</v>
      </c>
      <c r="K40" s="5">
        <f>'[24]2011. 11월'!J36</f>
        <v>3.2</v>
      </c>
      <c r="L40" s="5">
        <f>'[24]2011. 11월'!K36</f>
        <v>5.6</v>
      </c>
      <c r="M40" s="5">
        <f>'[24]2011. 11월'!L36</f>
        <v>7</v>
      </c>
      <c r="N40" s="6">
        <f>'[24]2011. 11월'!M36</f>
        <v>8.52</v>
      </c>
      <c r="O40" s="6">
        <f>'[24]2011. 11월'!N36</f>
        <v>0.45100000000000001</v>
      </c>
      <c r="P40" s="7" t="str">
        <f>'[24]2011. 11월'!O36</f>
        <v>&lt;30</v>
      </c>
    </row>
    <row r="41" spans="1:16" ht="18.75" customHeight="1">
      <c r="A41" s="22" t="s">
        <v>27</v>
      </c>
      <c r="B41" s="1" t="s">
        <v>13</v>
      </c>
      <c r="C41" s="4">
        <f>'[24]2011. 12월'!B38</f>
        <v>18</v>
      </c>
      <c r="D41" s="5">
        <f>'[24]2011. 12월'!C38</f>
        <v>96.6</v>
      </c>
      <c r="E41" s="5">
        <f>'[24]2011. 12월'!D38</f>
        <v>78.400000000000006</v>
      </c>
      <c r="F41" s="5">
        <f>'[24]2011. 12월'!E38</f>
        <v>83.9</v>
      </c>
      <c r="G41" s="6">
        <f>'[24]2011. 12월'!F38</f>
        <v>28.8</v>
      </c>
      <c r="H41" s="6">
        <f>'[24]2011. 12월'!G38</f>
        <v>3.0720000000000001</v>
      </c>
      <c r="I41" s="4">
        <f>'[24]2011. 12월'!H38</f>
        <v>30000</v>
      </c>
      <c r="J41" s="4">
        <f>'[24]2011. 12월'!I38</f>
        <v>18</v>
      </c>
      <c r="K41" s="5">
        <f>'[24]2011. 12월'!J38</f>
        <v>3.5</v>
      </c>
      <c r="L41" s="5">
        <f>'[24]2011. 12월'!K38</f>
        <v>6</v>
      </c>
      <c r="M41" s="5">
        <f>'[24]2011. 12월'!L38</f>
        <v>6</v>
      </c>
      <c r="N41" s="6">
        <f>'[24]2011. 12월'!M38</f>
        <v>7.968</v>
      </c>
      <c r="O41" s="6">
        <f>'[24]2011. 12월'!N38</f>
        <v>0.47499999999999998</v>
      </c>
      <c r="P41" s="7" t="str">
        <f>'[24]2011. 12월'!O38</f>
        <v>&lt;30</v>
      </c>
    </row>
    <row r="42" spans="1:16" ht="18.75" customHeight="1">
      <c r="A42" s="22"/>
      <c r="B42" s="1" t="s">
        <v>14</v>
      </c>
      <c r="C42" s="4">
        <f>'[24]2011. 12월'!B37</f>
        <v>18</v>
      </c>
      <c r="D42" s="5">
        <f>'[24]2011. 12월'!C37</f>
        <v>96.6</v>
      </c>
      <c r="E42" s="5">
        <f>'[24]2011. 12월'!D37</f>
        <v>78.400000000000006</v>
      </c>
      <c r="F42" s="5">
        <f>'[24]2011. 12월'!E37</f>
        <v>83.9</v>
      </c>
      <c r="G42" s="6">
        <f>'[24]2011. 12월'!F37</f>
        <v>28.8</v>
      </c>
      <c r="H42" s="6">
        <f>'[24]2011. 12월'!G37</f>
        <v>3.0720000000000001</v>
      </c>
      <c r="I42" s="4">
        <f>'[24]2011. 12월'!H37</f>
        <v>30000</v>
      </c>
      <c r="J42" s="4">
        <f>'[24]2011. 12월'!I37</f>
        <v>18</v>
      </c>
      <c r="K42" s="5">
        <f>'[24]2011. 12월'!J37</f>
        <v>3.5</v>
      </c>
      <c r="L42" s="5">
        <f>'[24]2011. 12월'!K37</f>
        <v>6</v>
      </c>
      <c r="M42" s="5">
        <f>'[24]2011. 12월'!L37</f>
        <v>6</v>
      </c>
      <c r="N42" s="6">
        <f>'[24]2011. 12월'!M37</f>
        <v>7.968</v>
      </c>
      <c r="O42" s="6">
        <f>'[24]2011. 12월'!N37</f>
        <v>0.47499999999999998</v>
      </c>
      <c r="P42" s="7" t="str">
        <f>'[24]2011. 12월'!O37</f>
        <v>&lt;30</v>
      </c>
    </row>
    <row r="43" spans="1:16" ht="18.75" customHeight="1" thickBot="1">
      <c r="A43" s="23"/>
      <c r="B43" s="8" t="s">
        <v>15</v>
      </c>
      <c r="C43" s="9">
        <f>'[24]2011. 12월'!B36</f>
        <v>18</v>
      </c>
      <c r="D43" s="10">
        <f>'[24]2011. 12월'!C36</f>
        <v>96.6</v>
      </c>
      <c r="E43" s="10">
        <f>'[24]2011. 12월'!D36</f>
        <v>78.400000000000006</v>
      </c>
      <c r="F43" s="10">
        <f>'[24]2011. 12월'!E36</f>
        <v>83.9</v>
      </c>
      <c r="G43" s="11">
        <f>'[24]2011. 12월'!F36</f>
        <v>28.8</v>
      </c>
      <c r="H43" s="11">
        <f>'[24]2011. 12월'!G36</f>
        <v>3.0720000000000001</v>
      </c>
      <c r="I43" s="9">
        <f>'[24]2011. 12월'!H36</f>
        <v>30000</v>
      </c>
      <c r="J43" s="9">
        <f>'[24]2011. 12월'!I36</f>
        <v>18</v>
      </c>
      <c r="K43" s="10">
        <f>'[24]2011. 12월'!J36</f>
        <v>3.5</v>
      </c>
      <c r="L43" s="10">
        <f>'[24]2011. 12월'!K36</f>
        <v>6</v>
      </c>
      <c r="M43" s="10">
        <f>'[24]2011. 12월'!L36</f>
        <v>6</v>
      </c>
      <c r="N43" s="11">
        <f>'[24]2011. 12월'!M36</f>
        <v>7.968</v>
      </c>
      <c r="O43" s="11">
        <f>'[24]2011. 12월'!N36</f>
        <v>0.47499999999999998</v>
      </c>
      <c r="P43" s="12" t="str">
        <f>'[24]2011. 12월'!O36</f>
        <v>&lt;30</v>
      </c>
    </row>
  </sheetData>
  <mergeCells count="21">
    <mergeCell ref="A1:J1"/>
    <mergeCell ref="A2:D2"/>
    <mergeCell ref="A3:A4"/>
    <mergeCell ref="B3:B4"/>
    <mergeCell ref="C3:C4"/>
    <mergeCell ref="D3:I3"/>
    <mergeCell ref="J3:J4"/>
    <mergeCell ref="A38:A40"/>
    <mergeCell ref="A41:A43"/>
    <mergeCell ref="A20:A22"/>
    <mergeCell ref="A23:A25"/>
    <mergeCell ref="A26:A28"/>
    <mergeCell ref="A29:A31"/>
    <mergeCell ref="A32:A34"/>
    <mergeCell ref="A35:A37"/>
    <mergeCell ref="A14:A16"/>
    <mergeCell ref="A17:A19"/>
    <mergeCell ref="K3:P3"/>
    <mergeCell ref="A5:A7"/>
    <mergeCell ref="A8:A10"/>
    <mergeCell ref="A11:A13"/>
  </mergeCells>
  <phoneticPr fontId="2" type="noConversion"/>
  <pageMargins left="0.31" right="0.27559055118110237" top="0.74803149606299213" bottom="0.74803149606299213" header="0.31496062992125984" footer="0.31496062992125984"/>
  <pageSetup paperSize="9" scale="8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P43"/>
  <sheetViews>
    <sheetView view="pageBreakPreview" topLeftCell="A9" zoomScaleNormal="100" workbookViewId="0">
      <selection activeCell="R27" sqref="R27"/>
    </sheetView>
  </sheetViews>
  <sheetFormatPr defaultRowHeight="16.5"/>
  <cols>
    <col min="1" max="16" width="6.625" customWidth="1"/>
  </cols>
  <sheetData>
    <row r="1" spans="1:16" ht="42" customHeight="1">
      <c r="A1" s="24" t="s">
        <v>31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  <c r="M1" s="13"/>
      <c r="N1" s="13"/>
      <c r="O1" s="13"/>
      <c r="P1" s="13"/>
    </row>
    <row r="2" spans="1:16" ht="18.75" customHeight="1" thickBot="1">
      <c r="A2" s="30" t="s">
        <v>81</v>
      </c>
      <c r="B2" s="31"/>
      <c r="C2" s="31"/>
      <c r="D2" s="3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8.75" customHeight="1">
      <c r="A3" s="26" t="s">
        <v>32</v>
      </c>
      <c r="B3" s="20" t="s">
        <v>33</v>
      </c>
      <c r="C3" s="28" t="s">
        <v>69</v>
      </c>
      <c r="D3" s="20" t="s">
        <v>34</v>
      </c>
      <c r="E3" s="20"/>
      <c r="F3" s="20"/>
      <c r="G3" s="20"/>
      <c r="H3" s="20"/>
      <c r="I3" s="20"/>
      <c r="J3" s="28" t="s">
        <v>35</v>
      </c>
      <c r="K3" s="20" t="s">
        <v>36</v>
      </c>
      <c r="L3" s="20"/>
      <c r="M3" s="20"/>
      <c r="N3" s="20"/>
      <c r="O3" s="20"/>
      <c r="P3" s="21"/>
    </row>
    <row r="4" spans="1:16" ht="33.75">
      <c r="A4" s="22"/>
      <c r="B4" s="27"/>
      <c r="C4" s="27"/>
      <c r="D4" s="1" t="s">
        <v>37</v>
      </c>
      <c r="E4" s="1" t="s">
        <v>38</v>
      </c>
      <c r="F4" s="1" t="s">
        <v>39</v>
      </c>
      <c r="G4" s="1" t="s">
        <v>40</v>
      </c>
      <c r="H4" s="1" t="s">
        <v>41</v>
      </c>
      <c r="I4" s="2" t="s">
        <v>42</v>
      </c>
      <c r="J4" s="29"/>
      <c r="K4" s="1" t="s">
        <v>37</v>
      </c>
      <c r="L4" s="1" t="s">
        <v>38</v>
      </c>
      <c r="M4" s="1" t="s">
        <v>39</v>
      </c>
      <c r="N4" s="1" t="s">
        <v>40</v>
      </c>
      <c r="O4" s="1" t="s">
        <v>41</v>
      </c>
      <c r="P4" s="3" t="s">
        <v>42</v>
      </c>
    </row>
    <row r="5" spans="1:16" ht="18.75" customHeight="1">
      <c r="A5" s="22" t="s">
        <v>43</v>
      </c>
      <c r="B5" s="1" t="s">
        <v>44</v>
      </c>
      <c r="C5" s="4">
        <f>[25]총괄!B19</f>
        <v>25.666666666666668</v>
      </c>
      <c r="D5" s="5">
        <f>[25]총괄!C19</f>
        <v>86.875</v>
      </c>
      <c r="E5" s="5">
        <f>[25]총괄!D19</f>
        <v>71.25833333333334</v>
      </c>
      <c r="F5" s="5">
        <f>[25]총괄!E19</f>
        <v>75.908333333333331</v>
      </c>
      <c r="G5" s="6">
        <f>[25]총괄!F19</f>
        <v>28.774666666666672</v>
      </c>
      <c r="H5" s="6">
        <f>[25]총괄!G19</f>
        <v>3.3886666666666669</v>
      </c>
      <c r="I5" s="4">
        <f>[25]총괄!H19</f>
        <v>28000</v>
      </c>
      <c r="J5" s="4">
        <f>[25]총괄!I19</f>
        <v>25.666666666666668</v>
      </c>
      <c r="K5" s="5">
        <f>[25]총괄!J19</f>
        <v>3.2916666666666665</v>
      </c>
      <c r="L5" s="5">
        <f>[25]총괄!K19</f>
        <v>5.4000000000000012</v>
      </c>
      <c r="M5" s="5">
        <f>[25]총괄!L19</f>
        <v>4.2416666666666671</v>
      </c>
      <c r="N5" s="6">
        <f>[25]총괄!M19</f>
        <v>8.0840000000000014</v>
      </c>
      <c r="O5" s="6">
        <f>[25]총괄!N19</f>
        <v>0.64566666666666672</v>
      </c>
      <c r="P5" s="7" t="s">
        <v>67</v>
      </c>
    </row>
    <row r="6" spans="1:16" ht="18.75" customHeight="1">
      <c r="A6" s="22"/>
      <c r="B6" s="1" t="s">
        <v>45</v>
      </c>
      <c r="C6" s="4">
        <f>[25]총괄!B18</f>
        <v>35</v>
      </c>
      <c r="D6" s="5">
        <f>[25]총괄!C18</f>
        <v>121.2</v>
      </c>
      <c r="E6" s="5">
        <f>[25]총괄!D18</f>
        <v>100.2</v>
      </c>
      <c r="F6" s="5">
        <f>[25]총괄!E18</f>
        <v>103.6</v>
      </c>
      <c r="G6" s="6">
        <f>[25]총괄!F18</f>
        <v>34</v>
      </c>
      <c r="H6" s="6">
        <f>[25]총괄!G18</f>
        <v>4.056</v>
      </c>
      <c r="I6" s="4">
        <f>[25]총괄!H18</f>
        <v>31000</v>
      </c>
      <c r="J6" s="4">
        <f>[25]총괄!I18</f>
        <v>35</v>
      </c>
      <c r="K6" s="5">
        <f>[25]총괄!J18</f>
        <v>4.5</v>
      </c>
      <c r="L6" s="5">
        <f>[25]총괄!K18</f>
        <v>6.8</v>
      </c>
      <c r="M6" s="5">
        <f>[25]총괄!L18</f>
        <v>7.8</v>
      </c>
      <c r="N6" s="6">
        <f>[25]총괄!M18</f>
        <v>13.391999999999999</v>
      </c>
      <c r="O6" s="6">
        <f>[25]총괄!N18</f>
        <v>1.1639999999999999</v>
      </c>
      <c r="P6" s="7" t="s">
        <v>67</v>
      </c>
    </row>
    <row r="7" spans="1:16" ht="18.75" customHeight="1">
      <c r="A7" s="22"/>
      <c r="B7" s="1" t="s">
        <v>46</v>
      </c>
      <c r="C7" s="4">
        <f>[25]총괄!B17</f>
        <v>20</v>
      </c>
      <c r="D7" s="5">
        <f>[25]총괄!C17</f>
        <v>40.799999999999997</v>
      </c>
      <c r="E7" s="5">
        <f>[25]총괄!D17</f>
        <v>29.5</v>
      </c>
      <c r="F7" s="5">
        <f>[25]총괄!E17</f>
        <v>45</v>
      </c>
      <c r="G7" s="6">
        <f>[25]총괄!F17</f>
        <v>22.68</v>
      </c>
      <c r="H7" s="6">
        <f>[25]총괄!G17</f>
        <v>2.1840000000000002</v>
      </c>
      <c r="I7" s="4">
        <f>[25]총괄!H17</f>
        <v>24000</v>
      </c>
      <c r="J7" s="4">
        <f>[25]총괄!I17</f>
        <v>20</v>
      </c>
      <c r="K7" s="5">
        <f>[25]총괄!J17</f>
        <v>2.8</v>
      </c>
      <c r="L7" s="5">
        <f>[25]총괄!K17</f>
        <v>3.2</v>
      </c>
      <c r="M7" s="5">
        <f>[25]총괄!L17</f>
        <v>2</v>
      </c>
      <c r="N7" s="6">
        <f>[25]총괄!M17</f>
        <v>4.992</v>
      </c>
      <c r="O7" s="6">
        <f>[25]총괄!N17</f>
        <v>0.32900000000000001</v>
      </c>
      <c r="P7" s="7" t="s">
        <v>67</v>
      </c>
    </row>
    <row r="8" spans="1:16" ht="18.75" customHeight="1">
      <c r="A8" s="22" t="s">
        <v>47</v>
      </c>
      <c r="B8" s="1" t="s">
        <v>44</v>
      </c>
      <c r="C8" s="4">
        <f>'[25]2011. 1월'!B38</f>
        <v>30</v>
      </c>
      <c r="D8" s="5">
        <f>'[25]2011. 1월'!C38</f>
        <v>46.6</v>
      </c>
      <c r="E8" s="5">
        <f>'[25]2011. 1월'!D38</f>
        <v>29.5</v>
      </c>
      <c r="F8" s="5">
        <f>'[25]2011. 1월'!E38</f>
        <v>45</v>
      </c>
      <c r="G8" s="6">
        <f>'[25]2011. 1월'!F38</f>
        <v>22.68</v>
      </c>
      <c r="H8" s="6">
        <f>'[25]2011. 1월'!G38</f>
        <v>3.2160000000000002</v>
      </c>
      <c r="I8" s="4">
        <f>'[25]2011. 1월'!H38</f>
        <v>28000</v>
      </c>
      <c r="J8" s="4">
        <f>'[25]2011. 1월'!I38</f>
        <v>30</v>
      </c>
      <c r="K8" s="5">
        <f>'[25]2011. 1월'!J38</f>
        <v>2.8</v>
      </c>
      <c r="L8" s="5">
        <f>'[25]2011. 1월'!K38</f>
        <v>3.2</v>
      </c>
      <c r="M8" s="5">
        <f>'[25]2011. 1월'!L38</f>
        <v>4.2</v>
      </c>
      <c r="N8" s="6">
        <f>'[25]2011. 1월'!M38</f>
        <v>13.391999999999999</v>
      </c>
      <c r="O8" s="6">
        <f>'[25]2011. 1월'!N38</f>
        <v>0.876</v>
      </c>
      <c r="P8" s="7" t="s">
        <v>67</v>
      </c>
    </row>
    <row r="9" spans="1:16" ht="18.75" customHeight="1">
      <c r="A9" s="22"/>
      <c r="B9" s="1" t="s">
        <v>45</v>
      </c>
      <c r="C9" s="4">
        <f>'[25]2011. 1월'!B37</f>
        <v>30</v>
      </c>
      <c r="D9" s="5">
        <f>'[25]2011. 1월'!C37</f>
        <v>46.6</v>
      </c>
      <c r="E9" s="5">
        <f>'[25]2011. 1월'!D37</f>
        <v>29.5</v>
      </c>
      <c r="F9" s="5">
        <f>'[25]2011. 1월'!E37</f>
        <v>45</v>
      </c>
      <c r="G9" s="6">
        <f>'[25]2011. 1월'!F37</f>
        <v>22.68</v>
      </c>
      <c r="H9" s="6">
        <f>'[25]2011. 1월'!G37</f>
        <v>3.2160000000000002</v>
      </c>
      <c r="I9" s="4">
        <f>'[25]2011. 1월'!H37</f>
        <v>28000</v>
      </c>
      <c r="J9" s="4">
        <f>'[25]2011. 1월'!I37</f>
        <v>30</v>
      </c>
      <c r="K9" s="5">
        <f>'[25]2011. 1월'!J37</f>
        <v>2.8</v>
      </c>
      <c r="L9" s="5">
        <f>'[25]2011. 1월'!K37</f>
        <v>3.2</v>
      </c>
      <c r="M9" s="5">
        <f>'[25]2011. 1월'!L37</f>
        <v>4.2</v>
      </c>
      <c r="N9" s="6">
        <f>'[25]2011. 1월'!M37</f>
        <v>13.391999999999999</v>
      </c>
      <c r="O9" s="6">
        <f>'[25]2011. 1월'!N37</f>
        <v>0.876</v>
      </c>
      <c r="P9" s="7" t="s">
        <v>67</v>
      </c>
    </row>
    <row r="10" spans="1:16" ht="18.75" customHeight="1">
      <c r="A10" s="22"/>
      <c r="B10" s="1" t="s">
        <v>46</v>
      </c>
      <c r="C10" s="4">
        <f>'[25]2011. 1월'!B36</f>
        <v>30</v>
      </c>
      <c r="D10" s="5">
        <f>'[25]2011. 1월'!C36</f>
        <v>46.6</v>
      </c>
      <c r="E10" s="5">
        <f>'[25]2011. 1월'!D36</f>
        <v>29.5</v>
      </c>
      <c r="F10" s="5">
        <f>'[25]2011. 1월'!E36</f>
        <v>45</v>
      </c>
      <c r="G10" s="6">
        <f>'[25]2011. 1월'!F36</f>
        <v>22.68</v>
      </c>
      <c r="H10" s="6">
        <f>'[25]2011. 1월'!G36</f>
        <v>3.2160000000000002</v>
      </c>
      <c r="I10" s="4">
        <f>'[25]2011. 1월'!H36</f>
        <v>28000</v>
      </c>
      <c r="J10" s="4">
        <f>'[25]2011. 1월'!I36</f>
        <v>30</v>
      </c>
      <c r="K10" s="5">
        <f>'[25]2011. 1월'!J36</f>
        <v>2.8</v>
      </c>
      <c r="L10" s="5">
        <f>'[25]2011. 1월'!K36</f>
        <v>3.2</v>
      </c>
      <c r="M10" s="5">
        <f>'[25]2011. 1월'!L36</f>
        <v>4.2</v>
      </c>
      <c r="N10" s="6">
        <f>'[25]2011. 1월'!M36</f>
        <v>13.391999999999999</v>
      </c>
      <c r="O10" s="6">
        <f>'[25]2011. 1월'!N36</f>
        <v>0.876</v>
      </c>
      <c r="P10" s="7" t="s">
        <v>67</v>
      </c>
    </row>
    <row r="11" spans="1:16" ht="18.75" customHeight="1">
      <c r="A11" s="22" t="s">
        <v>48</v>
      </c>
      <c r="B11" s="1" t="s">
        <v>44</v>
      </c>
      <c r="C11" s="4">
        <f>'[25]2011. 2월'!B38</f>
        <v>33</v>
      </c>
      <c r="D11" s="5">
        <f>'[25]2011. 2월'!C38</f>
        <v>40.799999999999997</v>
      </c>
      <c r="E11" s="5">
        <f>'[25]2011. 2월'!D38</f>
        <v>34.299999999999997</v>
      </c>
      <c r="F11" s="5">
        <f>'[25]2011. 2월'!E38</f>
        <v>55</v>
      </c>
      <c r="G11" s="6">
        <f>'[25]2011. 2월'!F38</f>
        <v>26.04</v>
      </c>
      <c r="H11" s="6">
        <f>'[25]2011. 2월'!G38</f>
        <v>3.456</v>
      </c>
      <c r="I11" s="4">
        <f>'[25]2011. 2월'!H38</f>
        <v>27000</v>
      </c>
      <c r="J11" s="4">
        <f>'[25]2011. 2월'!I38</f>
        <v>33</v>
      </c>
      <c r="K11" s="5">
        <f>'[25]2011. 2월'!J38</f>
        <v>4.5</v>
      </c>
      <c r="L11" s="5">
        <f>'[25]2011. 2월'!K38</f>
        <v>5.7</v>
      </c>
      <c r="M11" s="5">
        <f>'[25]2011. 2월'!L38</f>
        <v>7.5</v>
      </c>
      <c r="N11" s="6">
        <f>'[25]2011. 2월'!M38</f>
        <v>11.183999999999999</v>
      </c>
      <c r="O11" s="6">
        <f>'[25]2011. 2월'!N38</f>
        <v>1.1160000000000001</v>
      </c>
      <c r="P11" s="7" t="s">
        <v>67</v>
      </c>
    </row>
    <row r="12" spans="1:16" ht="18.75" customHeight="1">
      <c r="A12" s="22"/>
      <c r="B12" s="1" t="s">
        <v>45</v>
      </c>
      <c r="C12" s="4">
        <f>'[25]2011. 2월'!B37</f>
        <v>33</v>
      </c>
      <c r="D12" s="5">
        <f>'[25]2011. 2월'!C37</f>
        <v>40.799999999999997</v>
      </c>
      <c r="E12" s="5">
        <f>'[25]2011. 2월'!D37</f>
        <v>34.299999999999997</v>
      </c>
      <c r="F12" s="5">
        <f>'[25]2011. 2월'!E37</f>
        <v>55</v>
      </c>
      <c r="G12" s="6">
        <f>'[25]2011. 2월'!F37</f>
        <v>26.04</v>
      </c>
      <c r="H12" s="6">
        <f>'[25]2011. 2월'!G37</f>
        <v>3.456</v>
      </c>
      <c r="I12" s="4">
        <f>'[25]2011. 2월'!H37</f>
        <v>27000</v>
      </c>
      <c r="J12" s="4">
        <f>'[25]2011. 2월'!I37</f>
        <v>33</v>
      </c>
      <c r="K12" s="5">
        <f>'[25]2011. 2월'!J37</f>
        <v>4.5</v>
      </c>
      <c r="L12" s="5">
        <f>'[25]2011. 2월'!K37</f>
        <v>5.7</v>
      </c>
      <c r="M12" s="5">
        <f>'[25]2011. 2월'!L37</f>
        <v>7.5</v>
      </c>
      <c r="N12" s="6">
        <f>'[25]2011. 2월'!M37</f>
        <v>11.183999999999999</v>
      </c>
      <c r="O12" s="6">
        <f>'[25]2011. 2월'!N37</f>
        <v>1.1160000000000001</v>
      </c>
      <c r="P12" s="7" t="s">
        <v>67</v>
      </c>
    </row>
    <row r="13" spans="1:16" ht="18.75" customHeight="1">
      <c r="A13" s="22"/>
      <c r="B13" s="1" t="s">
        <v>46</v>
      </c>
      <c r="C13" s="4">
        <f>'[25]2011. 2월'!B36</f>
        <v>33</v>
      </c>
      <c r="D13" s="5">
        <f>'[25]2011. 2월'!C36</f>
        <v>40.799999999999997</v>
      </c>
      <c r="E13" s="5">
        <f>'[25]2011. 2월'!D36</f>
        <v>34.299999999999997</v>
      </c>
      <c r="F13" s="5">
        <f>'[25]2011. 2월'!E36</f>
        <v>55</v>
      </c>
      <c r="G13" s="6">
        <f>'[25]2011. 2월'!F36</f>
        <v>26.04</v>
      </c>
      <c r="H13" s="6">
        <f>'[25]2011. 2월'!G36</f>
        <v>3.456</v>
      </c>
      <c r="I13" s="4">
        <f>'[25]2011. 2월'!H36</f>
        <v>27000</v>
      </c>
      <c r="J13" s="4">
        <f>'[25]2011. 2월'!I36</f>
        <v>33</v>
      </c>
      <c r="K13" s="5">
        <f>'[25]2011. 2월'!J36</f>
        <v>4.5</v>
      </c>
      <c r="L13" s="5">
        <f>'[25]2011. 2월'!K36</f>
        <v>5.7</v>
      </c>
      <c r="M13" s="5">
        <f>'[25]2011. 2월'!L36</f>
        <v>7.5</v>
      </c>
      <c r="N13" s="6">
        <f>'[25]2011. 2월'!M36</f>
        <v>11.183999999999999</v>
      </c>
      <c r="O13" s="6">
        <f>'[25]2011. 2월'!N36</f>
        <v>1.1160000000000001</v>
      </c>
      <c r="P13" s="7" t="s">
        <v>67</v>
      </c>
    </row>
    <row r="14" spans="1:16" ht="18.75" customHeight="1">
      <c r="A14" s="22" t="s">
        <v>49</v>
      </c>
      <c r="B14" s="1" t="s">
        <v>44</v>
      </c>
      <c r="C14" s="4">
        <f>'[25]2011. 3월'!B38</f>
        <v>35</v>
      </c>
      <c r="D14" s="5">
        <f>'[25]2011. 3월'!C38</f>
        <v>50.6</v>
      </c>
      <c r="E14" s="5">
        <f>'[25]2011. 3월'!D38</f>
        <v>42.4</v>
      </c>
      <c r="F14" s="5">
        <f>'[25]2011. 3월'!E38</f>
        <v>58</v>
      </c>
      <c r="G14" s="6">
        <f>'[25]2011. 3월'!F38</f>
        <v>27.24</v>
      </c>
      <c r="H14" s="6">
        <f>'[25]2011. 3월'!G38</f>
        <v>4.056</v>
      </c>
      <c r="I14" s="4">
        <f>'[25]2011. 3월'!H38</f>
        <v>24000</v>
      </c>
      <c r="J14" s="4">
        <f>'[25]2011. 3월'!I38</f>
        <v>35</v>
      </c>
      <c r="K14" s="5">
        <f>'[25]2011. 3월'!J38</f>
        <v>3.1</v>
      </c>
      <c r="L14" s="5">
        <f>'[25]2011. 3월'!K38</f>
        <v>5.0999999999999996</v>
      </c>
      <c r="M14" s="5">
        <f>'[25]2011. 3월'!L38</f>
        <v>7.8</v>
      </c>
      <c r="N14" s="6">
        <f>'[25]2011. 3월'!M38</f>
        <v>9.9600000000000009</v>
      </c>
      <c r="O14" s="6">
        <f>'[25]2011. 3월'!N38</f>
        <v>1.1639999999999999</v>
      </c>
      <c r="P14" s="7" t="s">
        <v>67</v>
      </c>
    </row>
    <row r="15" spans="1:16" ht="18.75" customHeight="1">
      <c r="A15" s="22"/>
      <c r="B15" s="1" t="s">
        <v>45</v>
      </c>
      <c r="C15" s="4">
        <f>'[25]2011. 3월'!B37</f>
        <v>35</v>
      </c>
      <c r="D15" s="5">
        <f>'[25]2011. 3월'!C37</f>
        <v>50.6</v>
      </c>
      <c r="E15" s="5">
        <f>'[25]2011. 3월'!D37</f>
        <v>42.4</v>
      </c>
      <c r="F15" s="5">
        <f>'[25]2011. 3월'!E37</f>
        <v>58</v>
      </c>
      <c r="G15" s="6">
        <f>'[25]2011. 3월'!F37</f>
        <v>27.24</v>
      </c>
      <c r="H15" s="6">
        <f>'[25]2011. 3월'!G37</f>
        <v>4.056</v>
      </c>
      <c r="I15" s="4">
        <f>'[25]2011. 3월'!H37</f>
        <v>24000</v>
      </c>
      <c r="J15" s="4">
        <f>'[25]2011. 3월'!I37</f>
        <v>35</v>
      </c>
      <c r="K15" s="5">
        <f>'[25]2011. 3월'!J37</f>
        <v>3.1</v>
      </c>
      <c r="L15" s="5">
        <f>'[25]2011. 3월'!K37</f>
        <v>5.0999999999999996</v>
      </c>
      <c r="M15" s="5">
        <f>'[25]2011. 3월'!L37</f>
        <v>7.8</v>
      </c>
      <c r="N15" s="6">
        <f>'[25]2011. 3월'!M37</f>
        <v>9.9600000000000009</v>
      </c>
      <c r="O15" s="6">
        <f>'[25]2011. 3월'!N37</f>
        <v>1.1639999999999999</v>
      </c>
      <c r="P15" s="7" t="s">
        <v>67</v>
      </c>
    </row>
    <row r="16" spans="1:16" ht="18.75" customHeight="1">
      <c r="A16" s="22"/>
      <c r="B16" s="1" t="s">
        <v>46</v>
      </c>
      <c r="C16" s="4">
        <f>'[25]2011. 3월'!B36</f>
        <v>35</v>
      </c>
      <c r="D16" s="5">
        <f>'[25]2011. 3월'!C36</f>
        <v>50.6</v>
      </c>
      <c r="E16" s="5">
        <f>'[25]2011. 3월'!D36</f>
        <v>42.4</v>
      </c>
      <c r="F16" s="5">
        <f>'[25]2011. 3월'!E36</f>
        <v>58</v>
      </c>
      <c r="G16" s="6">
        <f>'[25]2011. 3월'!F36</f>
        <v>27.24</v>
      </c>
      <c r="H16" s="6">
        <f>'[25]2011. 3월'!G36</f>
        <v>4.056</v>
      </c>
      <c r="I16" s="4">
        <f>'[25]2011. 3월'!H36</f>
        <v>24000</v>
      </c>
      <c r="J16" s="4">
        <f>'[25]2011. 3월'!I36</f>
        <v>35</v>
      </c>
      <c r="K16" s="5">
        <f>'[25]2011. 3월'!J36</f>
        <v>3.1</v>
      </c>
      <c r="L16" s="5">
        <f>'[25]2011. 3월'!K36</f>
        <v>5.0999999999999996</v>
      </c>
      <c r="M16" s="5">
        <f>'[25]2011. 3월'!L36</f>
        <v>7.8</v>
      </c>
      <c r="N16" s="6">
        <f>'[25]2011. 3월'!M36</f>
        <v>9.9600000000000009</v>
      </c>
      <c r="O16" s="6">
        <f>'[25]2011. 3월'!N36</f>
        <v>1.1639999999999999</v>
      </c>
      <c r="P16" s="7" t="s">
        <v>67</v>
      </c>
    </row>
    <row r="17" spans="1:16" ht="18.75" customHeight="1">
      <c r="A17" s="22" t="s">
        <v>50</v>
      </c>
      <c r="B17" s="1" t="s">
        <v>44</v>
      </c>
      <c r="C17" s="4">
        <f>'[25]2011. 4월'!B38</f>
        <v>24</v>
      </c>
      <c r="D17" s="5">
        <f>'[25]2011. 4월'!C38</f>
        <v>83.3</v>
      </c>
      <c r="E17" s="5">
        <f>'[25]2011. 4월'!D38</f>
        <v>69.8</v>
      </c>
      <c r="F17" s="5">
        <f>'[25]2011. 4월'!E38</f>
        <v>74</v>
      </c>
      <c r="G17" s="6">
        <f>'[25]2011. 4월'!F38</f>
        <v>30</v>
      </c>
      <c r="H17" s="6">
        <f>'[25]2011. 4월'!G38</f>
        <v>3.8639999999999999</v>
      </c>
      <c r="I17" s="4">
        <f>'[25]2011. 4월'!H38</f>
        <v>25000</v>
      </c>
      <c r="J17" s="4">
        <f>'[25]2011. 4월'!I38</f>
        <v>24</v>
      </c>
      <c r="K17" s="5">
        <f>'[25]2011. 4월'!J38</f>
        <v>3.1</v>
      </c>
      <c r="L17" s="5">
        <f>'[25]2011. 4월'!K38</f>
        <v>5.6</v>
      </c>
      <c r="M17" s="5">
        <f>'[25]2011. 4월'!L38</f>
        <v>6</v>
      </c>
      <c r="N17" s="6">
        <f>'[25]2011. 4월'!M38</f>
        <v>6.48</v>
      </c>
      <c r="O17" s="6">
        <f>'[25]2011. 4월'!N38</f>
        <v>0.67200000000000004</v>
      </c>
      <c r="P17" s="7" t="s">
        <v>67</v>
      </c>
    </row>
    <row r="18" spans="1:16" ht="18.75" customHeight="1">
      <c r="A18" s="22"/>
      <c r="B18" s="1" t="s">
        <v>45</v>
      </c>
      <c r="C18" s="4">
        <f>'[25]2011. 4월'!B37</f>
        <v>24</v>
      </c>
      <c r="D18" s="5">
        <f>'[25]2011. 4월'!C37</f>
        <v>83.3</v>
      </c>
      <c r="E18" s="5">
        <f>'[25]2011. 4월'!D37</f>
        <v>69.8</v>
      </c>
      <c r="F18" s="5">
        <f>'[25]2011. 4월'!E37</f>
        <v>74</v>
      </c>
      <c r="G18" s="6">
        <f>'[25]2011. 4월'!F37</f>
        <v>30</v>
      </c>
      <c r="H18" s="6">
        <f>'[25]2011. 4월'!G37</f>
        <v>3.8639999999999999</v>
      </c>
      <c r="I18" s="4">
        <f>'[25]2011. 4월'!H37</f>
        <v>24500</v>
      </c>
      <c r="J18" s="4">
        <f>'[25]2011. 4월'!I37</f>
        <v>24</v>
      </c>
      <c r="K18" s="5">
        <f>'[25]2011. 4월'!J37</f>
        <v>3.1</v>
      </c>
      <c r="L18" s="5">
        <f>'[25]2011. 4월'!K37</f>
        <v>5.6</v>
      </c>
      <c r="M18" s="5">
        <f>'[25]2011. 4월'!L37</f>
        <v>6</v>
      </c>
      <c r="N18" s="6">
        <f>'[25]2011. 4월'!M37</f>
        <v>6.48</v>
      </c>
      <c r="O18" s="6">
        <f>'[25]2011. 4월'!N37</f>
        <v>0.67200000000000004</v>
      </c>
      <c r="P18" s="7" t="s">
        <v>67</v>
      </c>
    </row>
    <row r="19" spans="1:16" ht="18.75" customHeight="1">
      <c r="A19" s="22"/>
      <c r="B19" s="1" t="s">
        <v>46</v>
      </c>
      <c r="C19" s="4">
        <f>'[25]2011. 4월'!B36</f>
        <v>24</v>
      </c>
      <c r="D19" s="5">
        <f>'[25]2011. 4월'!C36</f>
        <v>83.3</v>
      </c>
      <c r="E19" s="5">
        <f>'[25]2011. 4월'!D36</f>
        <v>69.8</v>
      </c>
      <c r="F19" s="5">
        <f>'[25]2011. 4월'!E36</f>
        <v>74</v>
      </c>
      <c r="G19" s="6">
        <f>'[25]2011. 4월'!F36</f>
        <v>30</v>
      </c>
      <c r="H19" s="6">
        <f>'[25]2011. 4월'!G36</f>
        <v>3.8639999999999999</v>
      </c>
      <c r="I19" s="4">
        <f>'[25]2011. 4월'!H36</f>
        <v>24500</v>
      </c>
      <c r="J19" s="4">
        <f>'[25]2011. 4월'!I36</f>
        <v>24</v>
      </c>
      <c r="K19" s="5">
        <f>'[25]2011. 4월'!J36</f>
        <v>3.1</v>
      </c>
      <c r="L19" s="5">
        <f>'[25]2011. 4월'!K36</f>
        <v>5.6</v>
      </c>
      <c r="M19" s="5">
        <f>'[25]2011. 4월'!L36</f>
        <v>6</v>
      </c>
      <c r="N19" s="6">
        <f>'[25]2011. 4월'!M36</f>
        <v>6.48</v>
      </c>
      <c r="O19" s="6">
        <f>'[25]2011. 4월'!N36</f>
        <v>0.67200000000000004</v>
      </c>
      <c r="P19" s="7" t="s">
        <v>67</v>
      </c>
    </row>
    <row r="20" spans="1:16" ht="18.75" customHeight="1">
      <c r="A20" s="22" t="s">
        <v>51</v>
      </c>
      <c r="B20" s="1" t="s">
        <v>44</v>
      </c>
      <c r="C20" s="4">
        <f>'[25]2011. 5월'!B38</f>
        <v>23</v>
      </c>
      <c r="D20" s="5">
        <f>'[25]2011. 5월'!C38</f>
        <v>102.9</v>
      </c>
      <c r="E20" s="5">
        <f>'[25]2011. 5월'!D38</f>
        <v>83.2</v>
      </c>
      <c r="F20" s="5">
        <f>'[25]2011. 5월'!E38</f>
        <v>80</v>
      </c>
      <c r="G20" s="6">
        <f>'[25]2011. 5월'!F38</f>
        <v>32.28</v>
      </c>
      <c r="H20" s="6">
        <f>'[25]2011. 5월'!G38</f>
        <v>3.72</v>
      </c>
      <c r="I20" s="4">
        <f>'[25]2011. 5월'!H38</f>
        <v>26000</v>
      </c>
      <c r="J20" s="4">
        <f>'[25]2011. 5월'!I38</f>
        <v>23</v>
      </c>
      <c r="K20" s="5">
        <f>'[25]2011. 5월'!J38</f>
        <v>2.8</v>
      </c>
      <c r="L20" s="5">
        <f>'[25]2011. 5월'!K38</f>
        <v>5</v>
      </c>
      <c r="M20" s="5">
        <f>'[25]2011. 5월'!L38</f>
        <v>5.8</v>
      </c>
      <c r="N20" s="6">
        <f>'[25]2011. 5월'!M38</f>
        <v>4.992</v>
      </c>
      <c r="O20" s="6">
        <f>'[25]2011. 5월'!N38</f>
        <v>0.35499999999999998</v>
      </c>
      <c r="P20" s="7" t="s">
        <v>67</v>
      </c>
    </row>
    <row r="21" spans="1:16" ht="18.75" customHeight="1">
      <c r="A21" s="22"/>
      <c r="B21" s="1" t="s">
        <v>45</v>
      </c>
      <c r="C21" s="4">
        <f>'[25]2011. 5월'!B37</f>
        <v>23</v>
      </c>
      <c r="D21" s="5">
        <f>'[25]2011. 5월'!C37</f>
        <v>102.9</v>
      </c>
      <c r="E21" s="5">
        <f>'[25]2011. 5월'!D37</f>
        <v>83.2</v>
      </c>
      <c r="F21" s="5">
        <f>'[25]2011. 5월'!E37</f>
        <v>80</v>
      </c>
      <c r="G21" s="6">
        <f>'[25]2011. 5월'!F37</f>
        <v>32.28</v>
      </c>
      <c r="H21" s="6">
        <f>'[25]2011. 5월'!G37</f>
        <v>3.72</v>
      </c>
      <c r="I21" s="4">
        <f>'[25]2011. 5월'!H37</f>
        <v>26000</v>
      </c>
      <c r="J21" s="4">
        <f>'[25]2011. 5월'!I37</f>
        <v>23</v>
      </c>
      <c r="K21" s="5">
        <f>'[25]2011. 5월'!J37</f>
        <v>2.8</v>
      </c>
      <c r="L21" s="5">
        <f>'[25]2011. 5월'!K37</f>
        <v>5</v>
      </c>
      <c r="M21" s="5">
        <f>'[25]2011. 5월'!L37</f>
        <v>5.8</v>
      </c>
      <c r="N21" s="6">
        <f>'[25]2011. 5월'!M37</f>
        <v>4.992</v>
      </c>
      <c r="O21" s="6">
        <f>'[25]2011. 5월'!N37</f>
        <v>0.35499999999999998</v>
      </c>
      <c r="P21" s="7" t="s">
        <v>67</v>
      </c>
    </row>
    <row r="22" spans="1:16" ht="18.75" customHeight="1">
      <c r="A22" s="22"/>
      <c r="B22" s="1" t="s">
        <v>46</v>
      </c>
      <c r="C22" s="4">
        <f>'[25]2011. 5월'!B36</f>
        <v>23</v>
      </c>
      <c r="D22" s="5">
        <f>'[25]2011. 5월'!C36</f>
        <v>102.9</v>
      </c>
      <c r="E22" s="5">
        <f>'[25]2011. 5월'!D36</f>
        <v>83.2</v>
      </c>
      <c r="F22" s="5">
        <f>'[25]2011. 5월'!E36</f>
        <v>80</v>
      </c>
      <c r="G22" s="6">
        <f>'[25]2011. 5월'!F36</f>
        <v>32.28</v>
      </c>
      <c r="H22" s="6">
        <f>'[25]2011. 5월'!G36</f>
        <v>3.72</v>
      </c>
      <c r="I22" s="4">
        <f>'[25]2011. 5월'!H36</f>
        <v>26000</v>
      </c>
      <c r="J22" s="4">
        <f>'[25]2011. 5월'!I36</f>
        <v>23</v>
      </c>
      <c r="K22" s="5">
        <f>'[25]2011. 5월'!J36</f>
        <v>2.8</v>
      </c>
      <c r="L22" s="5">
        <f>'[25]2011. 5월'!K36</f>
        <v>5</v>
      </c>
      <c r="M22" s="5">
        <f>'[25]2011. 5월'!L36</f>
        <v>5.8</v>
      </c>
      <c r="N22" s="6">
        <f>'[25]2011. 5월'!M36</f>
        <v>4.992</v>
      </c>
      <c r="O22" s="6">
        <f>'[25]2011. 5월'!N36</f>
        <v>0.35499999999999998</v>
      </c>
      <c r="P22" s="7" t="s">
        <v>67</v>
      </c>
    </row>
    <row r="23" spans="1:16" ht="18.75" customHeight="1">
      <c r="A23" s="22" t="s">
        <v>52</v>
      </c>
      <c r="B23" s="1" t="s">
        <v>44</v>
      </c>
      <c r="C23" s="4">
        <f>'[25]2011. 6월'!B38</f>
        <v>20</v>
      </c>
      <c r="D23" s="5">
        <f>'[25]2011. 6월'!C38</f>
        <v>113.1</v>
      </c>
      <c r="E23" s="5">
        <f>'[25]2011. 6월'!D38</f>
        <v>94.3</v>
      </c>
      <c r="F23" s="5">
        <f>'[25]2011. 6월'!E38</f>
        <v>85</v>
      </c>
      <c r="G23" s="6">
        <f>'[25]2011. 6월'!F38</f>
        <v>32.159999999999997</v>
      </c>
      <c r="H23" s="6">
        <f>'[25]2011. 6월'!G38</f>
        <v>3.8159999999999998</v>
      </c>
      <c r="I23" s="4">
        <f>'[25]2011. 6월'!H38</f>
        <v>29000</v>
      </c>
      <c r="J23" s="4">
        <f>'[25]2011. 6월'!I38</f>
        <v>20</v>
      </c>
      <c r="K23" s="5">
        <f>'[25]2011. 6월'!J38</f>
        <v>3</v>
      </c>
      <c r="L23" s="5">
        <f>'[25]2011. 6월'!K38</f>
        <v>5.3</v>
      </c>
      <c r="M23" s="5">
        <f>'[25]2011. 6월'!L38</f>
        <v>3.2</v>
      </c>
      <c r="N23" s="6">
        <f>'[25]2011. 6월'!M38</f>
        <v>6.6479999999999997</v>
      </c>
      <c r="O23" s="6">
        <f>'[25]2011. 6월'!N38</f>
        <v>0.32900000000000001</v>
      </c>
      <c r="P23" s="7" t="s">
        <v>67</v>
      </c>
    </row>
    <row r="24" spans="1:16" ht="18.75" customHeight="1">
      <c r="A24" s="22"/>
      <c r="B24" s="1" t="s">
        <v>45</v>
      </c>
      <c r="C24" s="4">
        <f>'[25]2011. 6월'!B37</f>
        <v>20</v>
      </c>
      <c r="D24" s="5">
        <f>'[25]2011. 6월'!C37</f>
        <v>113.1</v>
      </c>
      <c r="E24" s="5">
        <f>'[25]2011. 6월'!D37</f>
        <v>94.3</v>
      </c>
      <c r="F24" s="5">
        <f>'[25]2011. 6월'!E37</f>
        <v>85</v>
      </c>
      <c r="G24" s="6">
        <f>'[25]2011. 6월'!F37</f>
        <v>32.159999999999997</v>
      </c>
      <c r="H24" s="6">
        <f>'[25]2011. 6월'!G37</f>
        <v>3.8159999999999998</v>
      </c>
      <c r="I24" s="4">
        <f>'[25]2011. 6월'!H37</f>
        <v>28500</v>
      </c>
      <c r="J24" s="4">
        <f>'[25]2011. 6월'!I37</f>
        <v>20</v>
      </c>
      <c r="K24" s="5">
        <f>'[25]2011. 6월'!J37</f>
        <v>3</v>
      </c>
      <c r="L24" s="5">
        <f>'[25]2011. 6월'!K37</f>
        <v>5.3</v>
      </c>
      <c r="M24" s="5">
        <f>'[25]2011. 6월'!L37</f>
        <v>3.2</v>
      </c>
      <c r="N24" s="6">
        <f>'[25]2011. 6월'!M37</f>
        <v>6.6479999999999997</v>
      </c>
      <c r="O24" s="6">
        <f>'[25]2011. 6월'!N37</f>
        <v>0.32900000000000001</v>
      </c>
      <c r="P24" s="7" t="s">
        <v>67</v>
      </c>
    </row>
    <row r="25" spans="1:16" ht="18.75" customHeight="1">
      <c r="A25" s="22"/>
      <c r="B25" s="1" t="s">
        <v>46</v>
      </c>
      <c r="C25" s="4">
        <f>'[25]2011. 6월'!B36</f>
        <v>20</v>
      </c>
      <c r="D25" s="5">
        <f>'[25]2011. 6월'!C36</f>
        <v>113.1</v>
      </c>
      <c r="E25" s="5">
        <f>'[25]2011. 6월'!D36</f>
        <v>94.3</v>
      </c>
      <c r="F25" s="5">
        <f>'[25]2011. 6월'!E36</f>
        <v>85</v>
      </c>
      <c r="G25" s="6">
        <f>'[25]2011. 6월'!F36</f>
        <v>32.159999999999997</v>
      </c>
      <c r="H25" s="6">
        <f>'[25]2011. 6월'!G36</f>
        <v>3.8159999999999998</v>
      </c>
      <c r="I25" s="4">
        <f>'[25]2011. 6월'!H36</f>
        <v>28500</v>
      </c>
      <c r="J25" s="4">
        <f>'[25]2011. 6월'!I36</f>
        <v>20</v>
      </c>
      <c r="K25" s="5">
        <f>'[25]2011. 6월'!J36</f>
        <v>3</v>
      </c>
      <c r="L25" s="5">
        <f>'[25]2011. 6월'!K36</f>
        <v>5.3</v>
      </c>
      <c r="M25" s="5">
        <f>'[25]2011. 6월'!L36</f>
        <v>3.2</v>
      </c>
      <c r="N25" s="6">
        <f>'[25]2011. 6월'!M36</f>
        <v>6.6479999999999997</v>
      </c>
      <c r="O25" s="6">
        <f>'[25]2011. 6월'!N36</f>
        <v>0.32900000000000001</v>
      </c>
      <c r="P25" s="7" t="s">
        <v>67</v>
      </c>
    </row>
    <row r="26" spans="1:16" ht="18.75" customHeight="1">
      <c r="A26" s="22" t="s">
        <v>53</v>
      </c>
      <c r="B26" s="1" t="s">
        <v>44</v>
      </c>
      <c r="C26" s="4">
        <f>'[25]2011. 7월'!B38</f>
        <v>25</v>
      </c>
      <c r="D26" s="5">
        <f>'[25]2011. 7월'!C38</f>
        <v>87.4</v>
      </c>
      <c r="E26" s="5">
        <f>'[25]2011. 7월'!D38</f>
        <v>73</v>
      </c>
      <c r="F26" s="5">
        <f>'[25]2011. 7월'!E38</f>
        <v>54</v>
      </c>
      <c r="G26" s="6">
        <f>'[25]2011. 7월'!F38</f>
        <v>23.616</v>
      </c>
      <c r="H26" s="6">
        <f>'[25]2011. 7월'!G38</f>
        <v>2.1840000000000002</v>
      </c>
      <c r="I26" s="4">
        <f>'[25]2011. 7월'!H38</f>
        <v>29000</v>
      </c>
      <c r="J26" s="4">
        <f>'[25]2011. 7월'!I38</f>
        <v>25</v>
      </c>
      <c r="K26" s="5">
        <f>'[25]2011. 7월'!J38</f>
        <v>3</v>
      </c>
      <c r="L26" s="5">
        <f>'[25]2011. 7월'!K38</f>
        <v>5.2</v>
      </c>
      <c r="M26" s="5">
        <f>'[25]2011. 7월'!L38</f>
        <v>2.6</v>
      </c>
      <c r="N26" s="6">
        <f>'[25]2011. 7월'!M38</f>
        <v>6.6239999999999997</v>
      </c>
      <c r="O26" s="6">
        <f>'[25]2011. 7월'!N38</f>
        <v>0.41799999999999998</v>
      </c>
      <c r="P26" s="7" t="s">
        <v>67</v>
      </c>
    </row>
    <row r="27" spans="1:16" ht="18.75" customHeight="1">
      <c r="A27" s="22"/>
      <c r="B27" s="1" t="s">
        <v>45</v>
      </c>
      <c r="C27" s="4">
        <f>'[25]2011. 7월'!B37</f>
        <v>25</v>
      </c>
      <c r="D27" s="5">
        <f>'[25]2011. 7월'!C37</f>
        <v>87.4</v>
      </c>
      <c r="E27" s="5">
        <f>'[25]2011. 7월'!D37</f>
        <v>73</v>
      </c>
      <c r="F27" s="5">
        <f>'[25]2011. 7월'!E37</f>
        <v>54</v>
      </c>
      <c r="G27" s="6">
        <f>'[25]2011. 7월'!F37</f>
        <v>23.616</v>
      </c>
      <c r="H27" s="6">
        <f>'[25]2011. 7월'!G37</f>
        <v>2.1840000000000002</v>
      </c>
      <c r="I27" s="4">
        <f>'[25]2011. 7월'!H37</f>
        <v>29000</v>
      </c>
      <c r="J27" s="4">
        <f>'[25]2011. 7월'!I37</f>
        <v>25</v>
      </c>
      <c r="K27" s="5">
        <f>'[25]2011. 7월'!J37</f>
        <v>3</v>
      </c>
      <c r="L27" s="5">
        <f>'[25]2011. 7월'!K37</f>
        <v>5.2</v>
      </c>
      <c r="M27" s="5">
        <f>'[25]2011. 7월'!L37</f>
        <v>2.6</v>
      </c>
      <c r="N27" s="6">
        <f>'[25]2011. 7월'!M37</f>
        <v>6.6239999999999997</v>
      </c>
      <c r="O27" s="6">
        <f>'[25]2011. 7월'!N37</f>
        <v>0.41799999999999998</v>
      </c>
      <c r="P27" s="7" t="s">
        <v>67</v>
      </c>
    </row>
    <row r="28" spans="1:16" ht="18.75" customHeight="1">
      <c r="A28" s="22"/>
      <c r="B28" s="1" t="s">
        <v>46</v>
      </c>
      <c r="C28" s="4">
        <f>'[25]2011. 7월'!B36</f>
        <v>25</v>
      </c>
      <c r="D28" s="5">
        <f>'[25]2011. 7월'!C36</f>
        <v>87.4</v>
      </c>
      <c r="E28" s="5">
        <f>'[25]2011. 7월'!D36</f>
        <v>73</v>
      </c>
      <c r="F28" s="5">
        <f>'[25]2011. 7월'!E36</f>
        <v>54</v>
      </c>
      <c r="G28" s="6">
        <f>'[25]2011. 7월'!F36</f>
        <v>23.616</v>
      </c>
      <c r="H28" s="6">
        <f>'[25]2011. 7월'!G36</f>
        <v>2.1840000000000002</v>
      </c>
      <c r="I28" s="4">
        <f>'[25]2011. 7월'!H36</f>
        <v>29000</v>
      </c>
      <c r="J28" s="4">
        <f>'[25]2011. 7월'!I36</f>
        <v>25</v>
      </c>
      <c r="K28" s="5">
        <f>'[25]2011. 7월'!J36</f>
        <v>3</v>
      </c>
      <c r="L28" s="5">
        <f>'[25]2011. 7월'!K36</f>
        <v>5.2</v>
      </c>
      <c r="M28" s="5">
        <f>'[25]2011. 7월'!L36</f>
        <v>2.6</v>
      </c>
      <c r="N28" s="6">
        <f>'[25]2011. 7월'!M36</f>
        <v>6.6239999999999997</v>
      </c>
      <c r="O28" s="6">
        <f>'[25]2011. 7월'!N36</f>
        <v>0.41799999999999998</v>
      </c>
      <c r="P28" s="7" t="s">
        <v>67</v>
      </c>
    </row>
    <row r="29" spans="1:16" ht="18.75" customHeight="1">
      <c r="A29" s="22" t="s">
        <v>54</v>
      </c>
      <c r="B29" s="1" t="s">
        <v>44</v>
      </c>
      <c r="C29" s="4">
        <f>'[25]2011. 8월'!B38</f>
        <v>23</v>
      </c>
      <c r="D29" s="5">
        <f>'[25]2011. 8월'!C38</f>
        <v>99.6</v>
      </c>
      <c r="E29" s="5">
        <f>'[25]2011. 8월'!D38</f>
        <v>82.2</v>
      </c>
      <c r="F29" s="5">
        <f>'[25]2011. 8월'!E38</f>
        <v>87.5</v>
      </c>
      <c r="G29" s="6">
        <f>'[25]2011. 8월'!F38</f>
        <v>30.36</v>
      </c>
      <c r="H29" s="6">
        <f>'[25]2011. 8월'!G38</f>
        <v>3.1440000000000001</v>
      </c>
      <c r="I29" s="4">
        <f>'[25]2011. 8월'!H38</f>
        <v>31000</v>
      </c>
      <c r="J29" s="4">
        <f>'[25]2011. 8월'!I38</f>
        <v>23</v>
      </c>
      <c r="K29" s="5">
        <f>'[25]2011. 8월'!J38</f>
        <v>3</v>
      </c>
      <c r="L29" s="5">
        <f>'[25]2011. 8월'!K38</f>
        <v>5.2</v>
      </c>
      <c r="M29" s="5">
        <f>'[25]2011. 8월'!L38</f>
        <v>2.6</v>
      </c>
      <c r="N29" s="6">
        <f>'[25]2011. 8월'!M38</f>
        <v>6.7679999999999998</v>
      </c>
      <c r="O29" s="6">
        <f>'[25]2011. 8월'!N38</f>
        <v>0.54</v>
      </c>
      <c r="P29" s="7" t="str">
        <f>'[25]2011. 8월'!O38</f>
        <v>&lt;30</v>
      </c>
    </row>
    <row r="30" spans="1:16" ht="18.75" customHeight="1">
      <c r="A30" s="22"/>
      <c r="B30" s="1" t="s">
        <v>45</v>
      </c>
      <c r="C30" s="4">
        <f>'[25]2011. 8월'!B37</f>
        <v>23</v>
      </c>
      <c r="D30" s="5">
        <f>'[25]2011. 8월'!C37</f>
        <v>99.6</v>
      </c>
      <c r="E30" s="5">
        <f>'[25]2011. 8월'!D37</f>
        <v>82.2</v>
      </c>
      <c r="F30" s="5">
        <f>'[25]2011. 8월'!E37</f>
        <v>87.5</v>
      </c>
      <c r="G30" s="6">
        <f>'[25]2011. 8월'!F37</f>
        <v>30.36</v>
      </c>
      <c r="H30" s="6">
        <f>'[25]2011. 8월'!G37</f>
        <v>3.1440000000000001</v>
      </c>
      <c r="I30" s="4">
        <f>'[25]2011. 8월'!H37</f>
        <v>30500</v>
      </c>
      <c r="J30" s="4">
        <f>'[25]2011. 8월'!I37</f>
        <v>23</v>
      </c>
      <c r="K30" s="5">
        <f>'[25]2011. 8월'!J37</f>
        <v>3</v>
      </c>
      <c r="L30" s="5">
        <f>'[25]2011. 8월'!K37</f>
        <v>5.2</v>
      </c>
      <c r="M30" s="5">
        <f>'[25]2011. 8월'!L37</f>
        <v>2.6</v>
      </c>
      <c r="N30" s="6">
        <f>'[25]2011. 8월'!M37</f>
        <v>6.7679999999999998</v>
      </c>
      <c r="O30" s="6">
        <f>'[25]2011. 8월'!N37</f>
        <v>0.54</v>
      </c>
      <c r="P30" s="7" t="str">
        <f>'[25]2011. 8월'!O37</f>
        <v>&lt;30</v>
      </c>
    </row>
    <row r="31" spans="1:16" ht="18.75" customHeight="1">
      <c r="A31" s="22"/>
      <c r="B31" s="1" t="s">
        <v>46</v>
      </c>
      <c r="C31" s="4">
        <f>'[25]2011. 8월'!B36</f>
        <v>23</v>
      </c>
      <c r="D31" s="5">
        <f>'[25]2011. 8월'!C36</f>
        <v>99.6</v>
      </c>
      <c r="E31" s="5">
        <f>'[25]2011. 8월'!D36</f>
        <v>82.2</v>
      </c>
      <c r="F31" s="5">
        <f>'[25]2011. 8월'!E36</f>
        <v>87.5</v>
      </c>
      <c r="G31" s="6">
        <f>'[25]2011. 8월'!F36</f>
        <v>30.36</v>
      </c>
      <c r="H31" s="6">
        <f>'[25]2011. 8월'!G36</f>
        <v>3.1440000000000001</v>
      </c>
      <c r="I31" s="4">
        <f>'[25]2011. 8월'!H36</f>
        <v>30500</v>
      </c>
      <c r="J31" s="4">
        <f>'[25]2011. 8월'!I36</f>
        <v>23</v>
      </c>
      <c r="K31" s="5">
        <f>'[25]2011. 8월'!J36</f>
        <v>3</v>
      </c>
      <c r="L31" s="5">
        <f>'[25]2011. 8월'!K36</f>
        <v>5.2</v>
      </c>
      <c r="M31" s="5">
        <f>'[25]2011. 8월'!L36</f>
        <v>2.6</v>
      </c>
      <c r="N31" s="6">
        <f>'[25]2011. 8월'!M36</f>
        <v>6.7679999999999998</v>
      </c>
      <c r="O31" s="6">
        <f>'[25]2011. 8월'!N36</f>
        <v>0.54</v>
      </c>
      <c r="P31" s="7" t="str">
        <f>'[25]2011. 8월'!O36</f>
        <v>&lt;30</v>
      </c>
    </row>
    <row r="32" spans="1:16" ht="18.75" customHeight="1">
      <c r="A32" s="22" t="s">
        <v>55</v>
      </c>
      <c r="B32" s="1" t="s">
        <v>44</v>
      </c>
      <c r="C32" s="4">
        <f>'[25]2011. 9월'!B38</f>
        <v>26</v>
      </c>
      <c r="D32" s="5">
        <f>'[25]2011. 9월'!C38</f>
        <v>92.1</v>
      </c>
      <c r="E32" s="5">
        <f>'[25]2011. 9월'!D38</f>
        <v>76</v>
      </c>
      <c r="F32" s="5">
        <f>'[25]2011. 9월'!E38</f>
        <v>88.3</v>
      </c>
      <c r="G32" s="6">
        <f>'[25]2011. 9월'!F38</f>
        <v>28.86</v>
      </c>
      <c r="H32" s="6">
        <f>'[25]2011. 9월'!G38</f>
        <v>3.048</v>
      </c>
      <c r="I32" s="4">
        <f>'[25]2011. 9월'!H38</f>
        <v>30000</v>
      </c>
      <c r="J32" s="4">
        <f>'[25]2011. 9월'!I38</f>
        <v>26</v>
      </c>
      <c r="K32" s="5">
        <f>'[25]2011. 9월'!J38</f>
        <v>3.5</v>
      </c>
      <c r="L32" s="5">
        <f>'[25]2011. 9월'!K38</f>
        <v>6</v>
      </c>
      <c r="M32" s="5">
        <f>'[25]2011. 9월'!L38</f>
        <v>2</v>
      </c>
      <c r="N32" s="6">
        <f>'[25]2011. 9월'!M38</f>
        <v>7.3680000000000003</v>
      </c>
      <c r="O32" s="6">
        <f>'[25]2011. 9월'!N38</f>
        <v>0.58799999999999997</v>
      </c>
      <c r="P32" s="7" t="str">
        <f>'[25]2011. 9월'!O38</f>
        <v>&lt;30</v>
      </c>
    </row>
    <row r="33" spans="1:16" ht="18.75" customHeight="1">
      <c r="A33" s="22"/>
      <c r="B33" s="1" t="s">
        <v>45</v>
      </c>
      <c r="C33" s="4">
        <f>'[25]2011. 9월'!B37</f>
        <v>26</v>
      </c>
      <c r="D33" s="5">
        <f>'[25]2011. 9월'!C37</f>
        <v>92.1</v>
      </c>
      <c r="E33" s="5">
        <f>'[25]2011. 9월'!D37</f>
        <v>76</v>
      </c>
      <c r="F33" s="5">
        <f>'[25]2011. 9월'!E37</f>
        <v>88.3</v>
      </c>
      <c r="G33" s="6">
        <f>'[25]2011. 9월'!F37</f>
        <v>28.86</v>
      </c>
      <c r="H33" s="6">
        <f>'[25]2011. 9월'!G37</f>
        <v>3.048</v>
      </c>
      <c r="I33" s="4">
        <f>'[25]2011. 9월'!H37</f>
        <v>29500</v>
      </c>
      <c r="J33" s="4">
        <f>'[25]2011. 9월'!I37</f>
        <v>26</v>
      </c>
      <c r="K33" s="5">
        <f>'[25]2011. 9월'!J37</f>
        <v>3.5</v>
      </c>
      <c r="L33" s="5">
        <f>'[25]2011. 9월'!K37</f>
        <v>6</v>
      </c>
      <c r="M33" s="5">
        <f>'[25]2011. 9월'!L37</f>
        <v>2</v>
      </c>
      <c r="N33" s="6">
        <f>'[25]2011. 9월'!M37</f>
        <v>7.3680000000000003</v>
      </c>
      <c r="O33" s="6">
        <f>'[25]2011. 9월'!N37</f>
        <v>0.58799999999999997</v>
      </c>
      <c r="P33" s="7" t="str">
        <f>'[25]2011. 9월'!O37</f>
        <v>&lt;30</v>
      </c>
    </row>
    <row r="34" spans="1:16" ht="18.75" customHeight="1">
      <c r="A34" s="22"/>
      <c r="B34" s="1" t="s">
        <v>46</v>
      </c>
      <c r="C34" s="4">
        <f>'[25]2011. 9월'!B36</f>
        <v>26</v>
      </c>
      <c r="D34" s="5">
        <f>'[25]2011. 9월'!C36</f>
        <v>92.1</v>
      </c>
      <c r="E34" s="5">
        <f>'[25]2011. 9월'!D36</f>
        <v>76</v>
      </c>
      <c r="F34" s="5">
        <f>'[25]2011. 9월'!E36</f>
        <v>88.3</v>
      </c>
      <c r="G34" s="6">
        <f>'[25]2011. 9월'!F36</f>
        <v>28.86</v>
      </c>
      <c r="H34" s="6">
        <f>'[25]2011. 9월'!G36</f>
        <v>3.048</v>
      </c>
      <c r="I34" s="4">
        <f>'[25]2011. 9월'!H36</f>
        <v>29500</v>
      </c>
      <c r="J34" s="4">
        <f>'[25]2011. 9월'!I36</f>
        <v>26</v>
      </c>
      <c r="K34" s="5">
        <f>'[25]2011. 9월'!J36</f>
        <v>3.5</v>
      </c>
      <c r="L34" s="5">
        <f>'[25]2011. 9월'!K36</f>
        <v>6</v>
      </c>
      <c r="M34" s="5">
        <f>'[25]2011. 9월'!L36</f>
        <v>2</v>
      </c>
      <c r="N34" s="6">
        <f>'[25]2011. 9월'!M36</f>
        <v>7.3680000000000003</v>
      </c>
      <c r="O34" s="6">
        <f>'[25]2011. 9월'!N36</f>
        <v>0.58799999999999997</v>
      </c>
      <c r="P34" s="7" t="str">
        <f>'[25]2011. 9월'!O36</f>
        <v>&lt;30</v>
      </c>
    </row>
    <row r="35" spans="1:16" ht="18.75" customHeight="1">
      <c r="A35" s="22" t="s">
        <v>56</v>
      </c>
      <c r="B35" s="1" t="s">
        <v>44</v>
      </c>
      <c r="C35" s="4">
        <f>'[25]2011. 10월'!B38</f>
        <v>21</v>
      </c>
      <c r="D35" s="5">
        <f>'[25]2011. 10월'!C38</f>
        <v>106.8</v>
      </c>
      <c r="E35" s="5">
        <f>'[25]2011. 10월'!D38</f>
        <v>88.8</v>
      </c>
      <c r="F35" s="5">
        <f>'[25]2011. 10월'!E38</f>
        <v>81.7</v>
      </c>
      <c r="G35" s="6">
        <f>'[25]2011. 10월'!F38</f>
        <v>27.9</v>
      </c>
      <c r="H35" s="6">
        <f>'[25]2011. 10월'!G38</f>
        <v>3.48</v>
      </c>
      <c r="I35" s="4">
        <f>'[25]2011. 10월'!H38</f>
        <v>28000</v>
      </c>
      <c r="J35" s="4">
        <f>'[25]2011. 10월'!I38</f>
        <v>21</v>
      </c>
      <c r="K35" s="5">
        <f>'[25]2011. 10월'!J38</f>
        <v>3.3</v>
      </c>
      <c r="L35" s="5">
        <f>'[25]2011. 10월'!K38</f>
        <v>5.7</v>
      </c>
      <c r="M35" s="5">
        <f>'[25]2011. 10월'!L38</f>
        <v>2.2000000000000002</v>
      </c>
      <c r="N35" s="6">
        <f>'[25]2011. 10월'!M38</f>
        <v>7.2</v>
      </c>
      <c r="O35" s="6">
        <f>'[25]2011. 10월'!N38</f>
        <v>0.53800000000000003</v>
      </c>
      <c r="P35" s="7" t="str">
        <f>'[25]2011. 10월'!O38</f>
        <v>&lt;30</v>
      </c>
    </row>
    <row r="36" spans="1:16" ht="18.75" customHeight="1">
      <c r="A36" s="22"/>
      <c r="B36" s="1" t="s">
        <v>45</v>
      </c>
      <c r="C36" s="4">
        <f>'[25]2011. 10월'!B37</f>
        <v>21</v>
      </c>
      <c r="D36" s="5">
        <f>'[25]2011. 10월'!C37</f>
        <v>106.8</v>
      </c>
      <c r="E36" s="5">
        <f>'[25]2011. 10월'!D37</f>
        <v>88.8</v>
      </c>
      <c r="F36" s="5">
        <f>'[25]2011. 10월'!E37</f>
        <v>81.7</v>
      </c>
      <c r="G36" s="6">
        <f>'[25]2011. 10월'!F37</f>
        <v>27.9</v>
      </c>
      <c r="H36" s="6">
        <f>'[25]2011. 10월'!G37</f>
        <v>3.48</v>
      </c>
      <c r="I36" s="4">
        <f>'[25]2011. 10월'!H37</f>
        <v>28000</v>
      </c>
      <c r="J36" s="4">
        <f>'[25]2011. 10월'!I37</f>
        <v>21</v>
      </c>
      <c r="K36" s="5">
        <f>'[25]2011. 10월'!J37</f>
        <v>3.3</v>
      </c>
      <c r="L36" s="5">
        <f>'[25]2011. 10월'!K37</f>
        <v>5.7</v>
      </c>
      <c r="M36" s="5">
        <f>'[25]2011. 10월'!L37</f>
        <v>2.2000000000000002</v>
      </c>
      <c r="N36" s="6">
        <f>'[25]2011. 10월'!M37</f>
        <v>7.2</v>
      </c>
      <c r="O36" s="6">
        <f>'[25]2011. 10월'!N37</f>
        <v>0.53800000000000003</v>
      </c>
      <c r="P36" s="7" t="str">
        <f>'[25]2011. 10월'!O37</f>
        <v>&lt;30</v>
      </c>
    </row>
    <row r="37" spans="1:16" ht="18.75" customHeight="1">
      <c r="A37" s="22"/>
      <c r="B37" s="1" t="s">
        <v>46</v>
      </c>
      <c r="C37" s="4">
        <f>'[25]2011. 10월'!B36</f>
        <v>21</v>
      </c>
      <c r="D37" s="5">
        <f>'[25]2011. 10월'!C36</f>
        <v>106.8</v>
      </c>
      <c r="E37" s="5">
        <f>'[25]2011. 10월'!D36</f>
        <v>88.8</v>
      </c>
      <c r="F37" s="5">
        <f>'[25]2011. 10월'!E36</f>
        <v>81.7</v>
      </c>
      <c r="G37" s="6">
        <f>'[25]2011. 10월'!F36</f>
        <v>27.9</v>
      </c>
      <c r="H37" s="6">
        <f>'[25]2011. 10월'!G36</f>
        <v>3.48</v>
      </c>
      <c r="I37" s="4">
        <f>'[25]2011. 10월'!H36</f>
        <v>28000</v>
      </c>
      <c r="J37" s="4">
        <f>'[25]2011. 10월'!I36</f>
        <v>21</v>
      </c>
      <c r="K37" s="5">
        <f>'[25]2011. 10월'!J36</f>
        <v>3.3</v>
      </c>
      <c r="L37" s="5">
        <f>'[25]2011. 10월'!K36</f>
        <v>5.7</v>
      </c>
      <c r="M37" s="5">
        <f>'[25]2011. 10월'!L36</f>
        <v>2.2000000000000002</v>
      </c>
      <c r="N37" s="6">
        <f>'[25]2011. 10월'!M36</f>
        <v>7.2</v>
      </c>
      <c r="O37" s="6">
        <f>'[25]2011. 10월'!N36</f>
        <v>0.53800000000000003</v>
      </c>
      <c r="P37" s="7" t="str">
        <f>'[25]2011. 10월'!O36</f>
        <v>&lt;30</v>
      </c>
    </row>
    <row r="38" spans="1:16" ht="18.75" customHeight="1">
      <c r="A38" s="22" t="s">
        <v>57</v>
      </c>
      <c r="B38" s="1" t="s">
        <v>44</v>
      </c>
      <c r="C38" s="4">
        <f>'[25]2011. 11월'!B38</f>
        <v>23</v>
      </c>
      <c r="D38" s="5">
        <f>'[25]2011. 11월'!C38</f>
        <v>121.2</v>
      </c>
      <c r="E38" s="5">
        <f>'[25]2011. 11월'!D38</f>
        <v>100.2</v>
      </c>
      <c r="F38" s="5">
        <f>'[25]2011. 11월'!E38</f>
        <v>98.8</v>
      </c>
      <c r="G38" s="6">
        <f>'[25]2011. 11월'!F38</f>
        <v>30.16</v>
      </c>
      <c r="H38" s="6">
        <f>'[25]2011. 11월'!G38</f>
        <v>3.3839999999999999</v>
      </c>
      <c r="I38" s="4">
        <f>'[25]2011. 11월'!H38</f>
        <v>29000</v>
      </c>
      <c r="J38" s="4">
        <f>'[25]2011. 11월'!I38</f>
        <v>23</v>
      </c>
      <c r="K38" s="5">
        <f>'[25]2011. 11월'!J38</f>
        <v>3.5</v>
      </c>
      <c r="L38" s="5">
        <f>'[25]2011. 11월'!K38</f>
        <v>6</v>
      </c>
      <c r="M38" s="5">
        <f>'[25]2011. 11월'!L38</f>
        <v>3</v>
      </c>
      <c r="N38" s="6">
        <f>'[25]2011. 11월'!M38</f>
        <v>8.0640000000000001</v>
      </c>
      <c r="O38" s="6">
        <f>'[25]2011. 11월'!N38</f>
        <v>0.56399999999999995</v>
      </c>
      <c r="P38" s="7" t="str">
        <f>'[25]2011. 11월'!O38</f>
        <v>&lt;30</v>
      </c>
    </row>
    <row r="39" spans="1:16" ht="18.75" customHeight="1">
      <c r="A39" s="22"/>
      <c r="B39" s="1" t="s">
        <v>45</v>
      </c>
      <c r="C39" s="4">
        <f>'[25]2011. 11월'!B37</f>
        <v>23</v>
      </c>
      <c r="D39" s="5">
        <f>'[25]2011. 11월'!C37</f>
        <v>121.2</v>
      </c>
      <c r="E39" s="5">
        <f>'[25]2011. 11월'!D37</f>
        <v>100.2</v>
      </c>
      <c r="F39" s="5">
        <f>'[25]2011. 11월'!E37</f>
        <v>98.8</v>
      </c>
      <c r="G39" s="6">
        <f>'[25]2011. 11월'!F37</f>
        <v>30.16</v>
      </c>
      <c r="H39" s="6">
        <f>'[25]2011. 11월'!G37</f>
        <v>3.3839999999999999</v>
      </c>
      <c r="I39" s="4">
        <f>'[25]2011. 11월'!H37</f>
        <v>29000</v>
      </c>
      <c r="J39" s="4">
        <f>'[25]2011. 11월'!I37</f>
        <v>23</v>
      </c>
      <c r="K39" s="5">
        <f>'[25]2011. 11월'!J37</f>
        <v>3.5</v>
      </c>
      <c r="L39" s="5">
        <f>'[25]2011. 11월'!K37</f>
        <v>6</v>
      </c>
      <c r="M39" s="5">
        <f>'[25]2011. 11월'!L37</f>
        <v>3</v>
      </c>
      <c r="N39" s="6">
        <f>'[25]2011. 11월'!M37</f>
        <v>8.0640000000000001</v>
      </c>
      <c r="O39" s="6">
        <f>'[25]2011. 11월'!N37</f>
        <v>0.56399999999999995</v>
      </c>
      <c r="P39" s="7" t="str">
        <f>'[25]2011. 11월'!O37</f>
        <v>&lt;30</v>
      </c>
    </row>
    <row r="40" spans="1:16" ht="18.75" customHeight="1">
      <c r="A40" s="22"/>
      <c r="B40" s="1" t="s">
        <v>46</v>
      </c>
      <c r="C40" s="4">
        <f>'[25]2011. 11월'!B36</f>
        <v>23</v>
      </c>
      <c r="D40" s="5">
        <f>'[25]2011. 11월'!C36</f>
        <v>121.2</v>
      </c>
      <c r="E40" s="5">
        <f>'[25]2011. 11월'!D36</f>
        <v>100.2</v>
      </c>
      <c r="F40" s="5">
        <f>'[25]2011. 11월'!E36</f>
        <v>98.8</v>
      </c>
      <c r="G40" s="6">
        <f>'[25]2011. 11월'!F36</f>
        <v>30.16</v>
      </c>
      <c r="H40" s="6">
        <f>'[25]2011. 11월'!G36</f>
        <v>3.3839999999999999</v>
      </c>
      <c r="I40" s="4">
        <f>'[25]2011. 11월'!H36</f>
        <v>29000</v>
      </c>
      <c r="J40" s="4">
        <f>'[25]2011. 11월'!I36</f>
        <v>23</v>
      </c>
      <c r="K40" s="5">
        <f>'[25]2011. 11월'!J36</f>
        <v>3.5</v>
      </c>
      <c r="L40" s="5">
        <f>'[25]2011. 11월'!K36</f>
        <v>6</v>
      </c>
      <c r="M40" s="5">
        <f>'[25]2011. 11월'!L36</f>
        <v>3</v>
      </c>
      <c r="N40" s="6">
        <f>'[25]2011. 11월'!M36</f>
        <v>8.0640000000000001</v>
      </c>
      <c r="O40" s="6">
        <f>'[25]2011. 11월'!N36</f>
        <v>0.56399999999999995</v>
      </c>
      <c r="P40" s="7" t="str">
        <f>'[25]2011. 11월'!O36</f>
        <v>&lt;30</v>
      </c>
    </row>
    <row r="41" spans="1:16" ht="18.75" customHeight="1">
      <c r="A41" s="22" t="s">
        <v>58</v>
      </c>
      <c r="B41" s="1" t="s">
        <v>44</v>
      </c>
      <c r="C41" s="4">
        <f>'[25]2011. 12월'!B38</f>
        <v>25</v>
      </c>
      <c r="D41" s="5">
        <f>'[25]2011. 12월'!C38</f>
        <v>98.1</v>
      </c>
      <c r="E41" s="5">
        <f>'[25]2011. 12월'!D38</f>
        <v>81.400000000000006</v>
      </c>
      <c r="F41" s="5">
        <f>'[25]2011. 12월'!E38</f>
        <v>103.6</v>
      </c>
      <c r="G41" s="6">
        <f>'[25]2011. 12월'!F38</f>
        <v>34</v>
      </c>
      <c r="H41" s="6">
        <f>'[25]2011. 12월'!G38</f>
        <v>3.2959999999999998</v>
      </c>
      <c r="I41" s="4">
        <f>'[25]2011. 12월'!H38</f>
        <v>30000</v>
      </c>
      <c r="J41" s="4">
        <f>'[25]2011. 12월'!I38</f>
        <v>25</v>
      </c>
      <c r="K41" s="5">
        <f>'[25]2011. 12월'!J38</f>
        <v>3.9</v>
      </c>
      <c r="L41" s="5">
        <f>'[25]2011. 12월'!K38</f>
        <v>6.8</v>
      </c>
      <c r="M41" s="5">
        <f>'[25]2011. 12월'!L38</f>
        <v>4</v>
      </c>
      <c r="N41" s="6">
        <f>'[25]2011. 12월'!M38</f>
        <v>8.3279999999999994</v>
      </c>
      <c r="O41" s="6">
        <f>'[25]2011. 12월'!N38</f>
        <v>0.58799999999999997</v>
      </c>
      <c r="P41" s="7" t="str">
        <f>'[25]2011. 12월'!O38</f>
        <v>&lt;30</v>
      </c>
    </row>
    <row r="42" spans="1:16" ht="18.75" customHeight="1">
      <c r="A42" s="22"/>
      <c r="B42" s="1" t="s">
        <v>45</v>
      </c>
      <c r="C42" s="4">
        <f>'[25]2011. 12월'!B37</f>
        <v>25</v>
      </c>
      <c r="D42" s="5">
        <f>'[25]2011. 12월'!C37</f>
        <v>98.1</v>
      </c>
      <c r="E42" s="5">
        <f>'[25]2011. 12월'!D37</f>
        <v>81.400000000000006</v>
      </c>
      <c r="F42" s="5">
        <f>'[25]2011. 12월'!E37</f>
        <v>103.6</v>
      </c>
      <c r="G42" s="6">
        <f>'[25]2011. 12월'!F37</f>
        <v>34</v>
      </c>
      <c r="H42" s="6">
        <f>'[25]2011. 12월'!G37</f>
        <v>3.2959999999999998</v>
      </c>
      <c r="I42" s="4">
        <f>'[25]2011. 12월'!H37</f>
        <v>30000</v>
      </c>
      <c r="J42" s="4">
        <f>'[25]2011. 12월'!I37</f>
        <v>25</v>
      </c>
      <c r="K42" s="5">
        <f>'[25]2011. 12월'!J37</f>
        <v>3.9</v>
      </c>
      <c r="L42" s="5">
        <f>'[25]2011. 12월'!K37</f>
        <v>6.8</v>
      </c>
      <c r="M42" s="5">
        <f>'[25]2011. 12월'!L37</f>
        <v>4</v>
      </c>
      <c r="N42" s="6">
        <f>'[25]2011. 12월'!M37</f>
        <v>8.3279999999999994</v>
      </c>
      <c r="O42" s="6">
        <f>'[25]2011. 12월'!N37</f>
        <v>0.58799999999999997</v>
      </c>
      <c r="P42" s="7" t="str">
        <f>'[25]2011. 12월'!O37</f>
        <v>&lt;30</v>
      </c>
    </row>
    <row r="43" spans="1:16" ht="18.75" customHeight="1" thickBot="1">
      <c r="A43" s="23"/>
      <c r="B43" s="8" t="s">
        <v>46</v>
      </c>
      <c r="C43" s="9">
        <f>'[25]2011. 12월'!B36</f>
        <v>25</v>
      </c>
      <c r="D43" s="10">
        <f>'[25]2011. 12월'!C36</f>
        <v>98.1</v>
      </c>
      <c r="E43" s="10">
        <f>'[25]2011. 12월'!D36</f>
        <v>81.400000000000006</v>
      </c>
      <c r="F43" s="10">
        <f>'[25]2011. 12월'!E36</f>
        <v>103.6</v>
      </c>
      <c r="G43" s="11">
        <f>'[25]2011. 12월'!F36</f>
        <v>34</v>
      </c>
      <c r="H43" s="11">
        <f>'[25]2011. 12월'!G36</f>
        <v>3.2959999999999998</v>
      </c>
      <c r="I43" s="9">
        <f>'[25]2011. 12월'!H36</f>
        <v>30000</v>
      </c>
      <c r="J43" s="9">
        <f>'[25]2011. 12월'!I36</f>
        <v>25</v>
      </c>
      <c r="K43" s="10">
        <f>'[25]2011. 12월'!J36</f>
        <v>3.9</v>
      </c>
      <c r="L43" s="10">
        <f>'[25]2011. 12월'!K36</f>
        <v>6.8</v>
      </c>
      <c r="M43" s="10">
        <f>'[25]2011. 12월'!L36</f>
        <v>4</v>
      </c>
      <c r="N43" s="11">
        <f>'[25]2011. 12월'!M36</f>
        <v>8.3279999999999994</v>
      </c>
      <c r="O43" s="11">
        <f>'[25]2011. 12월'!N36</f>
        <v>0.58799999999999997</v>
      </c>
      <c r="P43" s="12" t="str">
        <f>'[25]2011. 12월'!O36</f>
        <v>&lt;30</v>
      </c>
    </row>
  </sheetData>
  <mergeCells count="21">
    <mergeCell ref="A1:J1"/>
    <mergeCell ref="A2:D2"/>
    <mergeCell ref="A3:A4"/>
    <mergeCell ref="B3:B4"/>
    <mergeCell ref="C3:C4"/>
    <mergeCell ref="D3:I3"/>
    <mergeCell ref="J3:J4"/>
    <mergeCell ref="A38:A40"/>
    <mergeCell ref="A41:A43"/>
    <mergeCell ref="A20:A22"/>
    <mergeCell ref="A23:A25"/>
    <mergeCell ref="A26:A28"/>
    <mergeCell ref="A29:A31"/>
    <mergeCell ref="A32:A34"/>
    <mergeCell ref="A35:A37"/>
    <mergeCell ref="A14:A16"/>
    <mergeCell ref="A17:A19"/>
    <mergeCell ref="K3:P3"/>
    <mergeCell ref="A5:A7"/>
    <mergeCell ref="A8:A10"/>
    <mergeCell ref="A11:A13"/>
  </mergeCells>
  <phoneticPr fontId="2" type="noConversion"/>
  <pageMargins left="0.35433070866141736" right="0.23622047244094491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3"/>
  <sheetViews>
    <sheetView view="pageBreakPreview" zoomScaleNormal="100" workbookViewId="0">
      <selection activeCell="R27" sqref="R27"/>
    </sheetView>
  </sheetViews>
  <sheetFormatPr defaultRowHeight="16.5"/>
  <cols>
    <col min="1" max="16" width="6.625" customWidth="1"/>
  </cols>
  <sheetData>
    <row r="1" spans="1:16" ht="37.5" customHeight="1">
      <c r="A1" s="24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  <c r="M1" s="13"/>
      <c r="N1" s="13"/>
      <c r="O1" s="13"/>
      <c r="P1" s="13"/>
    </row>
    <row r="2" spans="1:16" ht="18.75" customHeight="1" thickBot="1">
      <c r="A2" s="30" t="s">
        <v>29</v>
      </c>
      <c r="B2" s="31"/>
      <c r="C2" s="31"/>
      <c r="D2" s="3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8.75" customHeight="1">
      <c r="A3" s="26" t="s">
        <v>0</v>
      </c>
      <c r="B3" s="20" t="s">
        <v>1</v>
      </c>
      <c r="C3" s="28" t="s">
        <v>30</v>
      </c>
      <c r="D3" s="20" t="s">
        <v>3</v>
      </c>
      <c r="E3" s="20"/>
      <c r="F3" s="20"/>
      <c r="G3" s="20"/>
      <c r="H3" s="20"/>
      <c r="I3" s="20"/>
      <c r="J3" s="28" t="s">
        <v>4</v>
      </c>
      <c r="K3" s="20" t="s">
        <v>5</v>
      </c>
      <c r="L3" s="20"/>
      <c r="M3" s="20"/>
      <c r="N3" s="20"/>
      <c r="O3" s="20"/>
      <c r="P3" s="21"/>
    </row>
    <row r="4" spans="1:16" ht="42" customHeight="1">
      <c r="A4" s="22"/>
      <c r="B4" s="27"/>
      <c r="C4" s="27"/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29"/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3" t="s">
        <v>11</v>
      </c>
    </row>
    <row r="5" spans="1:16" ht="18.75" customHeight="1">
      <c r="A5" s="22" t="s">
        <v>12</v>
      </c>
      <c r="B5" s="1" t="s">
        <v>13</v>
      </c>
      <c r="C5" s="4">
        <f>AVERAGE(C8,C11,C14,C17,C20,C23,C26,C29,C32,C35,C38,C41)</f>
        <v>1343.291180235535</v>
      </c>
      <c r="D5" s="5">
        <f t="shared" ref="D5:O5" si="0">AVERAGE(D8,D11,D14,D17,D20,D23,D26,D29,D32,D35,D38,D41)</f>
        <v>106.44516321044546</v>
      </c>
      <c r="E5" s="5">
        <f t="shared" si="0"/>
        <v>85.924881592421912</v>
      </c>
      <c r="F5" s="5">
        <f t="shared" si="0"/>
        <v>93.047683691756276</v>
      </c>
      <c r="G5" s="6">
        <f t="shared" si="0"/>
        <v>31.353643247567845</v>
      </c>
      <c r="H5" s="6">
        <f t="shared" si="0"/>
        <v>3.5246202252944188</v>
      </c>
      <c r="I5" s="4">
        <f>ROUND((AVERAGE(I8,I11,I14,I17,I20,I23,I26,I29,I32,I35,I38,I41)),-3)</f>
        <v>35000</v>
      </c>
      <c r="J5" s="4">
        <f t="shared" si="0"/>
        <v>1234.5544098822324</v>
      </c>
      <c r="K5" s="5">
        <f t="shared" si="0"/>
        <v>3.8272919866871482</v>
      </c>
      <c r="L5" s="5">
        <f t="shared" si="0"/>
        <v>6.748877368151561</v>
      </c>
      <c r="M5" s="5">
        <f t="shared" si="0"/>
        <v>5.6484613415258584</v>
      </c>
      <c r="N5" s="6">
        <f t="shared" si="0"/>
        <v>7.1036081733230914</v>
      </c>
      <c r="O5" s="6">
        <f t="shared" si="0"/>
        <v>0.77956538658474139</v>
      </c>
      <c r="P5" s="14" t="str">
        <f>[2]총괄!O19</f>
        <v>&lt;30</v>
      </c>
    </row>
    <row r="6" spans="1:16" ht="18.75" customHeight="1">
      <c r="A6" s="22"/>
      <c r="B6" s="1" t="s">
        <v>14</v>
      </c>
      <c r="C6" s="4">
        <f>MAX(C9,C12,C15,C18,C21,C24,C27,C30,C33,C36,C39,C42)</f>
        <v>3258</v>
      </c>
      <c r="D6" s="5">
        <f t="shared" ref="D6:O6" si="1">MAX(D9,D12,D15,D18,D21,D24,D27,D30,D33,D36,D39,D42)</f>
        <v>185.4</v>
      </c>
      <c r="E6" s="5">
        <f t="shared" si="1"/>
        <v>154</v>
      </c>
      <c r="F6" s="5">
        <f t="shared" si="1"/>
        <v>340</v>
      </c>
      <c r="G6" s="6">
        <f t="shared" si="1"/>
        <v>57.68</v>
      </c>
      <c r="H6" s="6">
        <f t="shared" si="1"/>
        <v>6.6959999999999997</v>
      </c>
      <c r="I6" s="4">
        <f t="shared" si="1"/>
        <v>45500</v>
      </c>
      <c r="J6" s="4">
        <f t="shared" si="1"/>
        <v>1881</v>
      </c>
      <c r="K6" s="5">
        <f t="shared" si="1"/>
        <v>9.9</v>
      </c>
      <c r="L6" s="5">
        <f t="shared" si="1"/>
        <v>16.7</v>
      </c>
      <c r="M6" s="5">
        <f t="shared" si="1"/>
        <v>10</v>
      </c>
      <c r="N6" s="6">
        <f t="shared" si="1"/>
        <v>11.712</v>
      </c>
      <c r="O6" s="6">
        <f t="shared" si="1"/>
        <v>1.74</v>
      </c>
      <c r="P6" s="15" t="str">
        <f>[2]총괄!O18</f>
        <v>&lt;30</v>
      </c>
    </row>
    <row r="7" spans="1:16" ht="18.75" customHeight="1">
      <c r="A7" s="22"/>
      <c r="B7" s="1" t="s">
        <v>15</v>
      </c>
      <c r="C7" s="4">
        <f>MIN(C10,C13,C16,C19,C22,C25,C28,C31,C34,C37,C40,C43)</f>
        <v>774</v>
      </c>
      <c r="D7" s="5">
        <f t="shared" ref="D7:O7" si="2">MIN(D10,D13,D16,D19,D22,D25,D28,D31,D34,D37,D40,D43)</f>
        <v>52.4</v>
      </c>
      <c r="E7" s="5">
        <f t="shared" si="2"/>
        <v>42.7</v>
      </c>
      <c r="F7" s="5">
        <f t="shared" si="2"/>
        <v>48</v>
      </c>
      <c r="G7" s="6">
        <f t="shared" si="2"/>
        <v>16.896000000000001</v>
      </c>
      <c r="H7" s="6">
        <f t="shared" si="2"/>
        <v>1.91</v>
      </c>
      <c r="I7" s="4">
        <f t="shared" si="2"/>
        <v>30000</v>
      </c>
      <c r="J7" s="4">
        <f t="shared" si="2"/>
        <v>769</v>
      </c>
      <c r="K7" s="5">
        <f t="shared" si="2"/>
        <v>1.2</v>
      </c>
      <c r="L7" s="5">
        <f t="shared" si="2"/>
        <v>2</v>
      </c>
      <c r="M7" s="5">
        <f t="shared" si="2"/>
        <v>1.2</v>
      </c>
      <c r="N7" s="6">
        <f t="shared" si="2"/>
        <v>3.36</v>
      </c>
      <c r="O7" s="6">
        <f t="shared" si="2"/>
        <v>0.33100000000000002</v>
      </c>
      <c r="P7" s="15" t="str">
        <f>[2]총괄!O17</f>
        <v>&lt;30</v>
      </c>
    </row>
    <row r="8" spans="1:16" ht="18.75" customHeight="1">
      <c r="A8" s="22" t="s">
        <v>16</v>
      </c>
      <c r="B8" s="1" t="s">
        <v>13</v>
      </c>
      <c r="C8" s="4">
        <f>'[2]2011. 1월'!B38</f>
        <v>1056.6129032258063</v>
      </c>
      <c r="D8" s="5">
        <f>'[2]2011. 1월'!C38</f>
        <v>126.56451612903227</v>
      </c>
      <c r="E8" s="5">
        <f>'[2]2011. 1월'!D38</f>
        <v>76.812903225806451</v>
      </c>
      <c r="F8" s="5">
        <f>'[2]2011. 1월'!E38</f>
        <v>86.338709677419359</v>
      </c>
      <c r="G8" s="6">
        <f>'[2]2011. 1월'!F38</f>
        <v>28.685806451612908</v>
      </c>
      <c r="H8" s="6">
        <f>'[2]2011. 1월'!G38</f>
        <v>3.3587451612903219</v>
      </c>
      <c r="I8" s="4">
        <f>'[2]2011. 1월'!H38</f>
        <v>38000</v>
      </c>
      <c r="J8" s="4">
        <f>'[2]2011. 1월'!I38</f>
        <v>1046.516129032258</v>
      </c>
      <c r="K8" s="5">
        <f>'[2]2011. 1월'!J38</f>
        <v>3.712903225806452</v>
      </c>
      <c r="L8" s="5">
        <f>'[2]2011. 1월'!K38</f>
        <v>7.9258064516129032</v>
      </c>
      <c r="M8" s="5">
        <f>'[2]2011. 1월'!L38</f>
        <v>8.3612903225806434</v>
      </c>
      <c r="N8" s="6">
        <f>'[2]2011. 1월'!M38</f>
        <v>8.3364064516129019</v>
      </c>
      <c r="O8" s="6">
        <f>'[2]2011. 1월'!N38</f>
        <v>1.1443548387096774</v>
      </c>
      <c r="P8" s="7" t="str">
        <f>'[2]2011. 1월'!O38</f>
        <v>&lt;30</v>
      </c>
    </row>
    <row r="9" spans="1:16" ht="18.75" customHeight="1">
      <c r="A9" s="22"/>
      <c r="B9" s="1" t="s">
        <v>14</v>
      </c>
      <c r="C9" s="4">
        <f>'[2]2011. 1월'!B37</f>
        <v>1231</v>
      </c>
      <c r="D9" s="5">
        <f>'[2]2011. 1월'!C37</f>
        <v>143.1</v>
      </c>
      <c r="E9" s="5">
        <f>'[2]2011. 1월'!D37</f>
        <v>93.1</v>
      </c>
      <c r="F9" s="5">
        <f>'[2]2011. 1월'!E37</f>
        <v>98</v>
      </c>
      <c r="G9" s="6">
        <f>'[2]2011. 1월'!F37</f>
        <v>42.36</v>
      </c>
      <c r="H9" s="6">
        <f>'[2]2011. 1월'!G37</f>
        <v>3.9119999999999999</v>
      </c>
      <c r="I9" s="4">
        <f>'[2]2011. 1월'!H37</f>
        <v>45500</v>
      </c>
      <c r="J9" s="4">
        <f>'[2]2011. 1월'!I37</f>
        <v>1228</v>
      </c>
      <c r="K9" s="5">
        <f>'[2]2011. 1월'!J37</f>
        <v>5</v>
      </c>
      <c r="L9" s="5">
        <f>'[2]2011. 1월'!K37</f>
        <v>16.7</v>
      </c>
      <c r="M9" s="5">
        <f>'[2]2011. 1월'!L37</f>
        <v>10</v>
      </c>
      <c r="N9" s="6">
        <f>'[2]2011. 1월'!M37</f>
        <v>11.472</v>
      </c>
      <c r="O9" s="6">
        <f>'[2]2011. 1월'!N37</f>
        <v>1.452</v>
      </c>
      <c r="P9" s="7" t="str">
        <f>'[2]2011. 1월'!O37</f>
        <v>&lt;30</v>
      </c>
    </row>
    <row r="10" spans="1:16" ht="18.75" customHeight="1">
      <c r="A10" s="22"/>
      <c r="B10" s="1" t="s">
        <v>15</v>
      </c>
      <c r="C10" s="4">
        <f>'[2]2011. 1월'!B36</f>
        <v>774</v>
      </c>
      <c r="D10" s="5">
        <f>'[2]2011. 1월'!C36</f>
        <v>108.6</v>
      </c>
      <c r="E10" s="5">
        <f>'[2]2011. 1월'!D36</f>
        <v>53.8</v>
      </c>
      <c r="F10" s="5">
        <f>'[2]2011. 1월'!E36</f>
        <v>48</v>
      </c>
      <c r="G10" s="6">
        <f>'[2]2011. 1월'!F36</f>
        <v>20.11</v>
      </c>
      <c r="H10" s="6">
        <f>'[2]2011. 1월'!G36</f>
        <v>2.3410000000000002</v>
      </c>
      <c r="I10" s="4">
        <f>'[2]2011. 1월'!H36</f>
        <v>30000</v>
      </c>
      <c r="J10" s="4">
        <f>'[2]2011. 1월'!I36</f>
        <v>769</v>
      </c>
      <c r="K10" s="5">
        <f>'[2]2011. 1월'!J36</f>
        <v>1.6</v>
      </c>
      <c r="L10" s="5">
        <f>'[2]2011. 1월'!K36</f>
        <v>3.1</v>
      </c>
      <c r="M10" s="5">
        <f>'[2]2011. 1월'!L36</f>
        <v>5</v>
      </c>
      <c r="N10" s="6">
        <f>'[2]2011. 1월'!M36</f>
        <v>5.165</v>
      </c>
      <c r="O10" s="6">
        <f>'[2]2011. 1월'!N36</f>
        <v>0.95199999999999996</v>
      </c>
      <c r="P10" s="7" t="str">
        <f>'[2]2011. 1월'!O36</f>
        <v>&lt;30</v>
      </c>
    </row>
    <row r="11" spans="1:16" ht="18.75" customHeight="1">
      <c r="A11" s="22" t="s">
        <v>17</v>
      </c>
      <c r="B11" s="1" t="s">
        <v>13</v>
      </c>
      <c r="C11" s="4">
        <f>'[2]2011. 2월'!B38</f>
        <v>1208.4285714285713</v>
      </c>
      <c r="D11" s="5">
        <f>'[2]2011. 2월'!C38</f>
        <v>104.45357142857142</v>
      </c>
      <c r="E11" s="5">
        <f>'[2]2011. 2월'!D38</f>
        <v>85.696428571428569</v>
      </c>
      <c r="F11" s="5">
        <f>'[2]2011. 2월'!E38</f>
        <v>93.825000000000003</v>
      </c>
      <c r="G11" s="6">
        <f>'[2]2011. 2월'!F38</f>
        <v>32.941607142857137</v>
      </c>
      <c r="H11" s="6">
        <f>'[2]2011. 2월'!G38</f>
        <v>3.5567857142857133</v>
      </c>
      <c r="I11" s="4">
        <f>'[2]2011. 2월'!H38</f>
        <v>35000</v>
      </c>
      <c r="J11" s="4">
        <f>'[2]2011. 2월'!I38</f>
        <v>1125.0357142857142</v>
      </c>
      <c r="K11" s="5">
        <f>'[2]2011. 2월'!J38</f>
        <v>5.8464285714285724</v>
      </c>
      <c r="L11" s="5">
        <f>'[2]2011. 2월'!K38</f>
        <v>9.7285714285714278</v>
      </c>
      <c r="M11" s="5">
        <f>'[2]2011. 2월'!L38</f>
        <v>8.6214285714285719</v>
      </c>
      <c r="N11" s="6">
        <f>'[2]2011. 2월'!M38</f>
        <v>8.0735357142857147</v>
      </c>
      <c r="O11" s="6">
        <f>'[2]2011. 2월'!N38</f>
        <v>1.2022857142857142</v>
      </c>
      <c r="P11" s="7" t="str">
        <f>'[2]2011. 2월'!O38</f>
        <v>&lt;30</v>
      </c>
    </row>
    <row r="12" spans="1:16" ht="18.75" customHeight="1">
      <c r="A12" s="22"/>
      <c r="B12" s="1" t="s">
        <v>14</v>
      </c>
      <c r="C12" s="4">
        <f>'[2]2011. 2월'!B37</f>
        <v>1322</v>
      </c>
      <c r="D12" s="5">
        <f>'[2]2011. 2월'!C37</f>
        <v>163.19999999999999</v>
      </c>
      <c r="E12" s="5">
        <f>'[2]2011. 2월'!D37</f>
        <v>138.9</v>
      </c>
      <c r="F12" s="5">
        <f>'[2]2011. 2월'!E37</f>
        <v>140</v>
      </c>
      <c r="G12" s="6">
        <f>'[2]2011. 2월'!F37</f>
        <v>57.68</v>
      </c>
      <c r="H12" s="6">
        <f>'[2]2011. 2월'!G37</f>
        <v>4.5119999999999996</v>
      </c>
      <c r="I12" s="4">
        <f>'[2]2011. 2월'!H37</f>
        <v>42000</v>
      </c>
      <c r="J12" s="4">
        <f>'[2]2011. 2월'!I37</f>
        <v>1304</v>
      </c>
      <c r="K12" s="5">
        <f>'[2]2011. 2월'!J37</f>
        <v>9.9</v>
      </c>
      <c r="L12" s="5">
        <f>'[2]2011. 2월'!K37</f>
        <v>14.9</v>
      </c>
      <c r="M12" s="5">
        <f>'[2]2011. 2월'!L37</f>
        <v>9.8000000000000007</v>
      </c>
      <c r="N12" s="6">
        <f>'[2]2011. 2월'!M37</f>
        <v>9.9359999999999999</v>
      </c>
      <c r="O12" s="6">
        <f>'[2]2011. 2월'!N37</f>
        <v>1.74</v>
      </c>
      <c r="P12" s="7" t="str">
        <f>'[2]2011. 2월'!O37</f>
        <v>&lt;30</v>
      </c>
    </row>
    <row r="13" spans="1:16" ht="18.75" customHeight="1">
      <c r="A13" s="22"/>
      <c r="B13" s="1" t="s">
        <v>15</v>
      </c>
      <c r="C13" s="4">
        <f>'[2]2011. 2월'!B36</f>
        <v>1094</v>
      </c>
      <c r="D13" s="5">
        <f>'[2]2011. 2월'!C36</f>
        <v>77.8</v>
      </c>
      <c r="E13" s="5">
        <f>'[2]2011. 2월'!D36</f>
        <v>60.5</v>
      </c>
      <c r="F13" s="5">
        <f>'[2]2011. 2월'!E36</f>
        <v>74</v>
      </c>
      <c r="G13" s="6">
        <f>'[2]2011. 2월'!F36</f>
        <v>23.56</v>
      </c>
      <c r="H13" s="6">
        <f>'[2]2011. 2월'!G36</f>
        <v>2.6419999999999999</v>
      </c>
      <c r="I13" s="4">
        <f>'[2]2011. 2월'!H36</f>
        <v>31500</v>
      </c>
      <c r="J13" s="4">
        <f>'[2]2011. 2월'!I36</f>
        <v>978</v>
      </c>
      <c r="K13" s="5">
        <f>'[2]2011. 2월'!J36</f>
        <v>3.9</v>
      </c>
      <c r="L13" s="5">
        <f>'[2]2011. 2월'!K36</f>
        <v>6.8</v>
      </c>
      <c r="M13" s="5">
        <f>'[2]2011. 2월'!L36</f>
        <v>5.3</v>
      </c>
      <c r="N13" s="6">
        <f>'[2]2011. 2월'!M36</f>
        <v>5.3040000000000003</v>
      </c>
      <c r="O13" s="6">
        <f>'[2]2011. 2월'!N36</f>
        <v>1.008</v>
      </c>
      <c r="P13" s="7" t="str">
        <f>'[2]2011. 2월'!O36</f>
        <v>&lt;30</v>
      </c>
    </row>
    <row r="14" spans="1:16" ht="18.75" customHeight="1">
      <c r="A14" s="22" t="s">
        <v>18</v>
      </c>
      <c r="B14" s="1" t="s">
        <v>13</v>
      </c>
      <c r="C14" s="4">
        <f>'[2]2011. 3월'!B38</f>
        <v>1179.2258064516129</v>
      </c>
      <c r="D14" s="5">
        <f>'[2]2011. 3월'!C38</f>
        <v>101.24193548387093</v>
      </c>
      <c r="E14" s="5">
        <f>'[2]2011. 3월'!D38</f>
        <v>84.122580645161293</v>
      </c>
      <c r="F14" s="5">
        <f>'[2]2011. 3월'!E38</f>
        <v>88.180645161290315</v>
      </c>
      <c r="G14" s="6">
        <f>'[2]2011. 3월'!F38</f>
        <v>32.310129032258075</v>
      </c>
      <c r="H14" s="6">
        <f>'[2]2011. 3월'!G38</f>
        <v>3.5000645161290316</v>
      </c>
      <c r="I14" s="4">
        <f>'[2]2011. 3월'!H38</f>
        <v>35000</v>
      </c>
      <c r="J14" s="4">
        <f>'[2]2011. 3월'!I38</f>
        <v>1133.0322580645161</v>
      </c>
      <c r="K14" s="5">
        <f>'[2]2011. 3월'!J38</f>
        <v>5.0387096774193543</v>
      </c>
      <c r="L14" s="5">
        <f>'[2]2011. 3월'!K38</f>
        <v>8.4161290322580662</v>
      </c>
      <c r="M14" s="5">
        <f>'[2]2011. 3월'!L38</f>
        <v>7.9322580645161285</v>
      </c>
      <c r="N14" s="6">
        <f>'[2]2011. 3월'!M38</f>
        <v>7.1609999999999996</v>
      </c>
      <c r="O14" s="6">
        <f>'[2]2011. 3월'!N38</f>
        <v>1.0136129032258063</v>
      </c>
      <c r="P14" s="7" t="str">
        <f>'[2]2011. 3월'!O38</f>
        <v>&lt;30</v>
      </c>
    </row>
    <row r="15" spans="1:16" ht="18.75" customHeight="1">
      <c r="A15" s="22"/>
      <c r="B15" s="1" t="s">
        <v>14</v>
      </c>
      <c r="C15" s="4">
        <f>'[2]2011. 3월'!B37</f>
        <v>1368</v>
      </c>
      <c r="D15" s="5">
        <f>'[2]2011. 3월'!C37</f>
        <v>128.1</v>
      </c>
      <c r="E15" s="5">
        <f>'[2]2011. 3월'!D37</f>
        <v>106.6</v>
      </c>
      <c r="F15" s="5">
        <f>'[2]2011. 3월'!E37</f>
        <v>138</v>
      </c>
      <c r="G15" s="6">
        <f>'[2]2011. 3월'!F37</f>
        <v>52.08</v>
      </c>
      <c r="H15" s="6">
        <f>'[2]2011. 3월'!G37</f>
        <v>4.2</v>
      </c>
      <c r="I15" s="4">
        <f>'[2]2011. 3월'!H37</f>
        <v>41000</v>
      </c>
      <c r="J15" s="4">
        <f>'[2]2011. 3월'!I37</f>
        <v>1292</v>
      </c>
      <c r="K15" s="5">
        <f>'[2]2011. 3월'!J37</f>
        <v>7.3</v>
      </c>
      <c r="L15" s="5">
        <f>'[2]2011. 3월'!K37</f>
        <v>10.9</v>
      </c>
      <c r="M15" s="5">
        <f>'[2]2011. 3월'!L37</f>
        <v>9.8000000000000007</v>
      </c>
      <c r="N15" s="6">
        <f>'[2]2011. 3월'!M37</f>
        <v>9.4079999999999995</v>
      </c>
      <c r="O15" s="6">
        <f>'[2]2011. 3월'!N37</f>
        <v>1.6</v>
      </c>
      <c r="P15" s="7" t="str">
        <f>'[2]2011. 3월'!O37</f>
        <v>&lt;30</v>
      </c>
    </row>
    <row r="16" spans="1:16" ht="18.75" customHeight="1">
      <c r="A16" s="22"/>
      <c r="B16" s="1" t="s">
        <v>15</v>
      </c>
      <c r="C16" s="4">
        <f>'[2]2011. 3월'!B36</f>
        <v>1063</v>
      </c>
      <c r="D16" s="5">
        <f>'[2]2011. 3월'!C36</f>
        <v>52.4</v>
      </c>
      <c r="E16" s="5">
        <f>'[2]2011. 3월'!D36</f>
        <v>42.7</v>
      </c>
      <c r="F16" s="5">
        <f>'[2]2011. 3월'!E36</f>
        <v>61</v>
      </c>
      <c r="G16" s="6">
        <f>'[2]2011. 3월'!F36</f>
        <v>23.56</v>
      </c>
      <c r="H16" s="6">
        <f>'[2]2011. 3월'!G36</f>
        <v>2.6160000000000001</v>
      </c>
      <c r="I16" s="4">
        <f>'[2]2011. 3월'!H36</f>
        <v>31500</v>
      </c>
      <c r="J16" s="4">
        <f>'[2]2011. 3월'!I36</f>
        <v>992</v>
      </c>
      <c r="K16" s="5">
        <f>'[2]2011. 3월'!J36</f>
        <v>3.2</v>
      </c>
      <c r="L16" s="5">
        <f>'[2]2011. 3월'!K36</f>
        <v>5.8</v>
      </c>
      <c r="M16" s="5">
        <f>'[2]2011. 3월'!L36</f>
        <v>5.3</v>
      </c>
      <c r="N16" s="6">
        <f>'[2]2011. 3월'!M36</f>
        <v>3.7919999999999998</v>
      </c>
      <c r="O16" s="6">
        <f>'[2]2011. 3월'!N36</f>
        <v>0.38400000000000001</v>
      </c>
      <c r="P16" s="7" t="str">
        <f>'[2]2011. 3월'!O36</f>
        <v>&lt;30</v>
      </c>
    </row>
    <row r="17" spans="1:16" ht="18.75" customHeight="1">
      <c r="A17" s="22" t="s">
        <v>19</v>
      </c>
      <c r="B17" s="1" t="s">
        <v>13</v>
      </c>
      <c r="C17" s="4">
        <f>'[2]2011. 4월'!B38</f>
        <v>1192.1666666666667</v>
      </c>
      <c r="D17" s="5">
        <f>'[2]2011. 4월'!C38</f>
        <v>103.02333333333331</v>
      </c>
      <c r="E17" s="5">
        <f>'[2]2011. 4월'!D38</f>
        <v>85.200000000000017</v>
      </c>
      <c r="F17" s="5">
        <f>'[2]2011. 4월'!E38</f>
        <v>85.023333333333326</v>
      </c>
      <c r="G17" s="6">
        <f>'[2]2011. 4월'!F38</f>
        <v>28.851600000000005</v>
      </c>
      <c r="H17" s="6">
        <f>'[2]2011. 4월'!G38</f>
        <v>3.4870666666666659</v>
      </c>
      <c r="I17" s="4">
        <f>'[2]2011. 4월'!H38</f>
        <v>35000</v>
      </c>
      <c r="J17" s="4">
        <f>'[2]2011. 4월'!I38</f>
        <v>1178.7333333333333</v>
      </c>
      <c r="K17" s="5">
        <f>'[2]2011. 4월'!J38</f>
        <v>3.0300000000000002</v>
      </c>
      <c r="L17" s="5">
        <f>'[2]2011. 4월'!K38</f>
        <v>5.4000000000000012</v>
      </c>
      <c r="M17" s="5">
        <f>'[2]2011. 4월'!L38</f>
        <v>4.7199999999999989</v>
      </c>
      <c r="N17" s="6">
        <f>'[2]2011. 4월'!M38</f>
        <v>5.5951666666666675</v>
      </c>
      <c r="O17" s="6">
        <f>'[2]2011. 4월'!N38</f>
        <v>0.51246666666666674</v>
      </c>
      <c r="P17" s="7" t="str">
        <f>'[2]2011. 4월'!O38</f>
        <v>&lt;30</v>
      </c>
    </row>
    <row r="18" spans="1:16" ht="18.75" customHeight="1">
      <c r="A18" s="22"/>
      <c r="B18" s="1" t="s">
        <v>14</v>
      </c>
      <c r="C18" s="4">
        <f>'[2]2011. 4월'!B37</f>
        <v>2003</v>
      </c>
      <c r="D18" s="5">
        <f>'[2]2011. 4월'!C37</f>
        <v>150.80000000000001</v>
      </c>
      <c r="E18" s="5">
        <f>'[2]2011. 4월'!D37</f>
        <v>125.7</v>
      </c>
      <c r="F18" s="5">
        <f>'[2]2011. 4월'!E37</f>
        <v>106.7</v>
      </c>
      <c r="G18" s="6">
        <f>'[2]2011. 4월'!F37</f>
        <v>38</v>
      </c>
      <c r="H18" s="6">
        <f>'[2]2011. 4월'!G37</f>
        <v>3.8879999999999999</v>
      </c>
      <c r="I18" s="4">
        <f>'[2]2011. 4월'!H37</f>
        <v>41000</v>
      </c>
      <c r="J18" s="4">
        <f>'[2]2011. 4월'!I37</f>
        <v>1598</v>
      </c>
      <c r="K18" s="5">
        <f>'[2]2011. 4월'!J37</f>
        <v>3.8</v>
      </c>
      <c r="L18" s="5">
        <f>'[2]2011. 4월'!K37</f>
        <v>7</v>
      </c>
      <c r="M18" s="5">
        <f>'[2]2011. 4월'!L37</f>
        <v>6.2</v>
      </c>
      <c r="N18" s="6">
        <f>'[2]2011. 4월'!M37</f>
        <v>8.798</v>
      </c>
      <c r="O18" s="6">
        <f>'[2]2011. 4월'!N37</f>
        <v>0.76800000000000002</v>
      </c>
      <c r="P18" s="7" t="str">
        <f>'[2]2011. 4월'!O37</f>
        <v>&lt;30</v>
      </c>
    </row>
    <row r="19" spans="1:16" ht="18.75" customHeight="1">
      <c r="A19" s="22"/>
      <c r="B19" s="1" t="s">
        <v>15</v>
      </c>
      <c r="C19" s="4">
        <f>'[2]2011. 4월'!B36</f>
        <v>991</v>
      </c>
      <c r="D19" s="5">
        <f>'[2]2011. 4월'!C36</f>
        <v>85.8</v>
      </c>
      <c r="E19" s="5">
        <f>'[2]2011. 4월'!D36</f>
        <v>70</v>
      </c>
      <c r="F19" s="5">
        <f>'[2]2011. 4월'!E36</f>
        <v>70</v>
      </c>
      <c r="G19" s="6">
        <f>'[2]2011. 4월'!F36</f>
        <v>23.56</v>
      </c>
      <c r="H19" s="6">
        <f>'[2]2011. 4월'!G36</f>
        <v>3.12</v>
      </c>
      <c r="I19" s="4">
        <f>'[2]2011. 4월'!H36</f>
        <v>31500</v>
      </c>
      <c r="J19" s="4">
        <f>'[2]2011. 4월'!I36</f>
        <v>1005</v>
      </c>
      <c r="K19" s="5">
        <f>'[2]2011. 4월'!J36</f>
        <v>2.2999999999999998</v>
      </c>
      <c r="L19" s="5">
        <f>'[2]2011. 4월'!K36</f>
        <v>4.4000000000000004</v>
      </c>
      <c r="M19" s="5">
        <f>'[2]2011. 4월'!L36</f>
        <v>2</v>
      </c>
      <c r="N19" s="6">
        <f>'[2]2011. 4월'!M36</f>
        <v>3.96</v>
      </c>
      <c r="O19" s="6">
        <f>'[2]2011. 4월'!N36</f>
        <v>0.33100000000000002</v>
      </c>
      <c r="P19" s="7" t="str">
        <f>'[2]2011. 4월'!O36</f>
        <v>&lt;30</v>
      </c>
    </row>
    <row r="20" spans="1:16" ht="18.75" customHeight="1">
      <c r="A20" s="22" t="s">
        <v>20</v>
      </c>
      <c r="B20" s="1" t="s">
        <v>13</v>
      </c>
      <c r="C20" s="4">
        <f>'[2]2011. 5월'!B38</f>
        <v>1267.8064516129032</v>
      </c>
      <c r="D20" s="5">
        <f>'[2]2011. 5월'!C38</f>
        <v>103.5741935483871</v>
      </c>
      <c r="E20" s="5">
        <f>'[2]2011. 5월'!D38</f>
        <v>84.703225806451613</v>
      </c>
      <c r="F20" s="5">
        <f>'[2]2011. 5월'!E38</f>
        <v>86.00645161290322</v>
      </c>
      <c r="G20" s="6">
        <f>'[2]2011. 5월'!F38</f>
        <v>28.3031935483871</v>
      </c>
      <c r="H20" s="6">
        <f>'[2]2011. 5월'!G38</f>
        <v>3.4705161290322581</v>
      </c>
      <c r="I20" s="4">
        <f>'[2]2011. 5월'!H38</f>
        <v>35000</v>
      </c>
      <c r="J20" s="4">
        <f>'[2]2011. 5월'!I38</f>
        <v>1234.258064516129</v>
      </c>
      <c r="K20" s="5">
        <f>'[2]2011. 5월'!J38</f>
        <v>2.8580645161290326</v>
      </c>
      <c r="L20" s="5">
        <f>'[2]2011. 5월'!K38</f>
        <v>5.2451612903225806</v>
      </c>
      <c r="M20" s="5">
        <f>'[2]2011. 5월'!L38</f>
        <v>4.790322580645161</v>
      </c>
      <c r="N20" s="6">
        <f>'[2]2011. 5월'!M38</f>
        <v>4.924548387096773</v>
      </c>
      <c r="O20" s="6">
        <f>'[2]2011. 5월'!N38</f>
        <v>0.49045161290322575</v>
      </c>
      <c r="P20" s="7" t="str">
        <f>'[2]2011. 5월'!O38</f>
        <v>&lt;30</v>
      </c>
    </row>
    <row r="21" spans="1:16" ht="18.75" customHeight="1">
      <c r="A21" s="22"/>
      <c r="B21" s="1" t="s">
        <v>14</v>
      </c>
      <c r="C21" s="4">
        <f>'[2]2011. 5월'!B37</f>
        <v>1867</v>
      </c>
      <c r="D21" s="5">
        <f>'[2]2011. 5월'!C37</f>
        <v>128.4</v>
      </c>
      <c r="E21" s="5">
        <f>'[2]2011. 5월'!D37</f>
        <v>108.9</v>
      </c>
      <c r="F21" s="5">
        <f>'[2]2011. 5월'!E37</f>
        <v>138</v>
      </c>
      <c r="G21" s="6">
        <f>'[2]2011. 5월'!F37</f>
        <v>34.200000000000003</v>
      </c>
      <c r="H21" s="6">
        <f>'[2]2011. 5월'!G37</f>
        <v>4.0199999999999996</v>
      </c>
      <c r="I21" s="4">
        <f>'[2]2011. 5월'!H37</f>
        <v>38500</v>
      </c>
      <c r="J21" s="4">
        <f>'[2]2011. 5월'!I37</f>
        <v>1598</v>
      </c>
      <c r="K21" s="5">
        <f>'[2]2011. 5월'!J37</f>
        <v>3.4</v>
      </c>
      <c r="L21" s="5">
        <f>'[2]2011. 5월'!K37</f>
        <v>6.3</v>
      </c>
      <c r="M21" s="5">
        <f>'[2]2011. 5월'!L37</f>
        <v>6.2</v>
      </c>
      <c r="N21" s="6">
        <f>'[2]2011. 5월'!M37</f>
        <v>6.6239999999999997</v>
      </c>
      <c r="O21" s="6">
        <f>'[2]2011. 5월'!N37</f>
        <v>0.64</v>
      </c>
      <c r="P21" s="7" t="str">
        <f>'[2]2011. 5월'!O37</f>
        <v>&lt;30</v>
      </c>
    </row>
    <row r="22" spans="1:16" ht="18.75" customHeight="1">
      <c r="A22" s="22"/>
      <c r="B22" s="1" t="s">
        <v>15</v>
      </c>
      <c r="C22" s="4">
        <f>'[2]2011. 5월'!B36</f>
        <v>1102</v>
      </c>
      <c r="D22" s="5">
        <f>'[2]2011. 5월'!C36</f>
        <v>85.8</v>
      </c>
      <c r="E22" s="5">
        <f>'[2]2011. 5월'!D36</f>
        <v>70</v>
      </c>
      <c r="F22" s="5">
        <f>'[2]2011. 5월'!E36</f>
        <v>66</v>
      </c>
      <c r="G22" s="6">
        <f>'[2]2011. 5월'!F36</f>
        <v>21.744</v>
      </c>
      <c r="H22" s="6">
        <f>'[2]2011. 5월'!G36</f>
        <v>2.76</v>
      </c>
      <c r="I22" s="4">
        <f>'[2]2011. 5월'!H36</f>
        <v>30000</v>
      </c>
      <c r="J22" s="4">
        <f>'[2]2011. 5월'!I36</f>
        <v>1069</v>
      </c>
      <c r="K22" s="5">
        <f>'[2]2011. 5월'!J36</f>
        <v>2.2999999999999998</v>
      </c>
      <c r="L22" s="5">
        <f>'[2]2011. 5월'!K36</f>
        <v>3.8</v>
      </c>
      <c r="M22" s="5">
        <f>'[2]2011. 5월'!L36</f>
        <v>3.6</v>
      </c>
      <c r="N22" s="6">
        <f>'[2]2011. 5월'!M36</f>
        <v>3.6480000000000001</v>
      </c>
      <c r="O22" s="6">
        <f>'[2]2011. 5월'!N36</f>
        <v>0.33100000000000002</v>
      </c>
      <c r="P22" s="7" t="str">
        <f>'[2]2011. 5월'!O36</f>
        <v>&lt;30</v>
      </c>
    </row>
    <row r="23" spans="1:16" ht="18.75" customHeight="1">
      <c r="A23" s="22" t="s">
        <v>21</v>
      </c>
      <c r="B23" s="1" t="s">
        <v>13</v>
      </c>
      <c r="C23" s="4">
        <f>'[2]2011. 6월'!B38</f>
        <v>1510.9</v>
      </c>
      <c r="D23" s="5">
        <f>'[2]2011. 6월'!C38</f>
        <v>106.55666666666664</v>
      </c>
      <c r="E23" s="5">
        <f>'[2]2011. 6월'!D38</f>
        <v>88.269999999999982</v>
      </c>
      <c r="F23" s="5">
        <f>'[2]2011. 6월'!E38</f>
        <v>96.443333333333328</v>
      </c>
      <c r="G23" s="6">
        <f>'[2]2011. 6월'!F38</f>
        <v>31.563866666666669</v>
      </c>
      <c r="H23" s="6">
        <f>'[2]2011. 6월'!G38</f>
        <v>3.7587666666666668</v>
      </c>
      <c r="I23" s="4">
        <f>'[2]2011. 6월'!H38</f>
        <v>35000</v>
      </c>
      <c r="J23" s="4">
        <f>'[2]2011. 6월'!I38</f>
        <v>1239.3666666666666</v>
      </c>
      <c r="K23" s="5">
        <f>'[2]2011. 6월'!J38</f>
        <v>3.3566666666666669</v>
      </c>
      <c r="L23" s="5">
        <f>'[2]2011. 6월'!K38</f>
        <v>5.8466666666666667</v>
      </c>
      <c r="M23" s="5">
        <f>'[2]2011. 6월'!L38</f>
        <v>6.0500000000000007</v>
      </c>
      <c r="N23" s="6">
        <f>'[2]2011. 6월'!M38</f>
        <v>5.4840666666666662</v>
      </c>
      <c r="O23" s="6">
        <f>'[2]2011. 6월'!N38</f>
        <v>0.6216666666666667</v>
      </c>
      <c r="P23" s="7" t="str">
        <f>'[2]2011. 6월'!O38</f>
        <v>&lt;30</v>
      </c>
    </row>
    <row r="24" spans="1:16" ht="18.75" customHeight="1">
      <c r="A24" s="22"/>
      <c r="B24" s="1" t="s">
        <v>14</v>
      </c>
      <c r="C24" s="4">
        <f>'[2]2011. 6월'!B37</f>
        <v>3203</v>
      </c>
      <c r="D24" s="5">
        <f>'[2]2011. 6월'!C37</f>
        <v>185.4</v>
      </c>
      <c r="E24" s="5">
        <f>'[2]2011. 6월'!D37</f>
        <v>154</v>
      </c>
      <c r="F24" s="5">
        <f>'[2]2011. 6월'!E37</f>
        <v>340</v>
      </c>
      <c r="G24" s="6">
        <f>'[2]2011. 6월'!F37</f>
        <v>50.48</v>
      </c>
      <c r="H24" s="6">
        <f>'[2]2011. 6월'!G37</f>
        <v>5.7119999999999997</v>
      </c>
      <c r="I24" s="4">
        <f>'[2]2011. 6월'!H37</f>
        <v>38500</v>
      </c>
      <c r="J24" s="4">
        <f>'[2]2011. 6월'!I37</f>
        <v>1623</v>
      </c>
      <c r="K24" s="5">
        <f>'[2]2011. 6월'!J37</f>
        <v>4.9000000000000004</v>
      </c>
      <c r="L24" s="5">
        <f>'[2]2011. 6월'!K37</f>
        <v>8.4</v>
      </c>
      <c r="M24" s="5">
        <f>'[2]2011. 6월'!L37</f>
        <v>8.8000000000000007</v>
      </c>
      <c r="N24" s="6">
        <f>'[2]2011. 6월'!M37</f>
        <v>8.1120000000000001</v>
      </c>
      <c r="O24" s="6">
        <f>'[2]2011. 6월'!N37</f>
        <v>0.9</v>
      </c>
      <c r="P24" s="7" t="str">
        <f>'[2]2011. 6월'!O37</f>
        <v>&lt;30</v>
      </c>
    </row>
    <row r="25" spans="1:16" ht="18.75" customHeight="1">
      <c r="A25" s="22"/>
      <c r="B25" s="1" t="s">
        <v>15</v>
      </c>
      <c r="C25" s="4">
        <f>'[2]2011. 6월'!B36</f>
        <v>1049</v>
      </c>
      <c r="D25" s="5">
        <f>'[2]2011. 6월'!C36</f>
        <v>74.099999999999994</v>
      </c>
      <c r="E25" s="5">
        <f>'[2]2011. 6월'!D36</f>
        <v>62.2</v>
      </c>
      <c r="F25" s="5">
        <f>'[2]2011. 6월'!E36</f>
        <v>51.4</v>
      </c>
      <c r="G25" s="6">
        <f>'[2]2011. 6월'!F36</f>
        <v>22.86</v>
      </c>
      <c r="H25" s="6">
        <f>'[2]2011. 6월'!G36</f>
        <v>2.64</v>
      </c>
      <c r="I25" s="4">
        <f>'[2]2011. 6월'!H36</f>
        <v>31000</v>
      </c>
      <c r="J25" s="4">
        <f>'[2]2011. 6월'!I36</f>
        <v>1041</v>
      </c>
      <c r="K25" s="5">
        <f>'[2]2011. 6월'!J36</f>
        <v>2.6</v>
      </c>
      <c r="L25" s="5">
        <f>'[2]2011. 6월'!K36</f>
        <v>4.5</v>
      </c>
      <c r="M25" s="5">
        <f>'[2]2011. 6월'!L36</f>
        <v>4</v>
      </c>
      <c r="N25" s="6">
        <f>'[2]2011. 6월'!M36</f>
        <v>3.6480000000000001</v>
      </c>
      <c r="O25" s="6">
        <f>'[2]2011. 6월'!N36</f>
        <v>0.40799999999999997</v>
      </c>
      <c r="P25" s="7" t="str">
        <f>'[2]2011. 6월'!O36</f>
        <v>&lt;30</v>
      </c>
    </row>
    <row r="26" spans="1:16" ht="18.75" customHeight="1">
      <c r="A26" s="22" t="s">
        <v>22</v>
      </c>
      <c r="B26" s="1" t="s">
        <v>13</v>
      </c>
      <c r="C26" s="4">
        <f>'[2]2011. 7월'!B38</f>
        <v>2040.1935483870968</v>
      </c>
      <c r="D26" s="5">
        <f>'[2]2011. 7월'!C38</f>
        <v>98.154838709677392</v>
      </c>
      <c r="E26" s="5">
        <f>'[2]2011. 7월'!D38</f>
        <v>81.180645161290343</v>
      </c>
      <c r="F26" s="5">
        <f>'[2]2011. 7월'!E38</f>
        <v>84.280645161290337</v>
      </c>
      <c r="G26" s="6">
        <f>'[2]2011. 7월'!F38</f>
        <v>27.528516129032255</v>
      </c>
      <c r="H26" s="6">
        <f>'[2]2011. 7월'!G38</f>
        <v>3.1314516129032257</v>
      </c>
      <c r="I26" s="4">
        <f>'[2]2011. 7월'!H38</f>
        <v>34000</v>
      </c>
      <c r="J26" s="4">
        <f>'[2]2011. 7월'!I38</f>
        <v>1602.9354838709678</v>
      </c>
      <c r="K26" s="5">
        <f>'[2]2011. 7월'!J38</f>
        <v>3.1903225806451618</v>
      </c>
      <c r="L26" s="5">
        <f>'[2]2011. 7월'!K38</f>
        <v>5.4935483870967738</v>
      </c>
      <c r="M26" s="5">
        <f>'[2]2011. 7월'!L38</f>
        <v>5.1322580645161286</v>
      </c>
      <c r="N26" s="6">
        <f>'[2]2011. 7월'!M38</f>
        <v>5.3257419354838698</v>
      </c>
      <c r="O26" s="6">
        <f>'[2]2011. 7월'!N38</f>
        <v>0.64293548387096766</v>
      </c>
      <c r="P26" s="7" t="str">
        <f>'[2]2011. 7월'!O38</f>
        <v>&lt;30</v>
      </c>
    </row>
    <row r="27" spans="1:16" ht="18.75" customHeight="1">
      <c r="A27" s="22"/>
      <c r="B27" s="1" t="s">
        <v>14</v>
      </c>
      <c r="C27" s="4">
        <f>'[2]2011. 7월'!B37</f>
        <v>3258</v>
      </c>
      <c r="D27" s="5">
        <f>'[2]2011. 7월'!C37</f>
        <v>115.8</v>
      </c>
      <c r="E27" s="5">
        <f>'[2]2011. 7월'!D37</f>
        <v>95.3</v>
      </c>
      <c r="F27" s="5">
        <f>'[2]2011. 7월'!E37</f>
        <v>108.6</v>
      </c>
      <c r="G27" s="6">
        <f>'[2]2011. 7월'!F37</f>
        <v>34.799999999999997</v>
      </c>
      <c r="H27" s="6">
        <f>'[2]2011. 7월'!G37</f>
        <v>4.12</v>
      </c>
      <c r="I27" s="4">
        <f>'[2]2011. 7월'!H37</f>
        <v>38000</v>
      </c>
      <c r="J27" s="4">
        <f>'[2]2011. 7월'!I37</f>
        <v>1881</v>
      </c>
      <c r="K27" s="5">
        <f>'[2]2011. 7월'!J37</f>
        <v>3.9</v>
      </c>
      <c r="L27" s="5">
        <f>'[2]2011. 7월'!K37</f>
        <v>6.7</v>
      </c>
      <c r="M27" s="5">
        <f>'[2]2011. 7월'!L37</f>
        <v>7.8</v>
      </c>
      <c r="N27" s="6">
        <f>'[2]2011. 7월'!M37</f>
        <v>7.03</v>
      </c>
      <c r="O27" s="6">
        <f>'[2]2011. 7월'!N37</f>
        <v>0.78</v>
      </c>
      <c r="P27" s="7" t="str">
        <f>'[2]2011. 7월'!O37</f>
        <v>&lt;30</v>
      </c>
    </row>
    <row r="28" spans="1:16" ht="18.75" customHeight="1">
      <c r="A28" s="22"/>
      <c r="B28" s="1" t="s">
        <v>15</v>
      </c>
      <c r="C28" s="4">
        <f>'[2]2011. 7월'!B36</f>
        <v>1347</v>
      </c>
      <c r="D28" s="5">
        <f>'[2]2011. 7월'!C36</f>
        <v>82.2</v>
      </c>
      <c r="E28" s="5">
        <f>'[2]2011. 7월'!D36</f>
        <v>68.3</v>
      </c>
      <c r="F28" s="5">
        <f>'[2]2011. 7월'!E36</f>
        <v>62</v>
      </c>
      <c r="G28" s="6">
        <f>'[2]2011. 7월'!F36</f>
        <v>16.896000000000001</v>
      </c>
      <c r="H28" s="6">
        <f>'[2]2011. 7월'!G36</f>
        <v>1.91</v>
      </c>
      <c r="I28" s="4">
        <f>'[2]2011. 7월'!H36</f>
        <v>31000</v>
      </c>
      <c r="J28" s="4">
        <f>'[2]2011. 7월'!I36</f>
        <v>1273</v>
      </c>
      <c r="K28" s="5">
        <f>'[2]2011. 7월'!J36</f>
        <v>2.9</v>
      </c>
      <c r="L28" s="5">
        <f>'[2]2011. 7월'!K36</f>
        <v>5</v>
      </c>
      <c r="M28" s="5">
        <f>'[2]2011. 7월'!L36</f>
        <v>3.8</v>
      </c>
      <c r="N28" s="6">
        <f>'[2]2011. 7월'!M36</f>
        <v>3.36</v>
      </c>
      <c r="O28" s="6">
        <f>'[2]2011. 7월'!N36</f>
        <v>0.442</v>
      </c>
      <c r="P28" s="7" t="str">
        <f>'[2]2011. 7월'!O36</f>
        <v>&lt;30</v>
      </c>
    </row>
    <row r="29" spans="1:16" ht="18.75" customHeight="1">
      <c r="A29" s="22" t="s">
        <v>23</v>
      </c>
      <c r="B29" s="1" t="s">
        <v>13</v>
      </c>
      <c r="C29" s="4">
        <f>'[2]2011. 8월'!B38</f>
        <v>1527.3225806451612</v>
      </c>
      <c r="D29" s="5">
        <f>'[2]2011. 8월'!C38</f>
        <v>103.5096774193548</v>
      </c>
      <c r="E29" s="5">
        <f>'[2]2011. 8월'!D38</f>
        <v>86.093548387096789</v>
      </c>
      <c r="F29" s="5">
        <f>'[2]2011. 8월'!E38</f>
        <v>90.935483870967744</v>
      </c>
      <c r="G29" s="6">
        <f>'[2]2011. 8월'!F38</f>
        <v>32.997419354838719</v>
      </c>
      <c r="H29" s="6">
        <f>'[2]2011. 8월'!G38</f>
        <v>3.4575806451612907</v>
      </c>
      <c r="I29" s="4">
        <f>'[2]2011. 8월'!H38</f>
        <v>34000</v>
      </c>
      <c r="J29" s="4">
        <f>'[2]2011. 8월'!I38</f>
        <v>1398.258064516129</v>
      </c>
      <c r="K29" s="5">
        <f>'[2]2011. 8월'!J38</f>
        <v>3.8290322580645162</v>
      </c>
      <c r="L29" s="5">
        <f>'[2]2011. 8월'!K38</f>
        <v>6.6354838709677404</v>
      </c>
      <c r="M29" s="5">
        <f>'[2]2011. 8월'!L38</f>
        <v>4.7419354838709671</v>
      </c>
      <c r="N29" s="6">
        <f>'[2]2011. 8월'!M38</f>
        <v>8.0045161290322575</v>
      </c>
      <c r="O29" s="6">
        <f>'[2]2011. 8월'!N38</f>
        <v>0.68361290322580648</v>
      </c>
      <c r="P29" s="7" t="str">
        <f>'[2]2011. 8월'!O38</f>
        <v>&lt;30</v>
      </c>
    </row>
    <row r="30" spans="1:16" ht="18.75" customHeight="1">
      <c r="A30" s="22"/>
      <c r="B30" s="1" t="s">
        <v>14</v>
      </c>
      <c r="C30" s="4">
        <f>'[2]2011. 8월'!B37</f>
        <v>1889</v>
      </c>
      <c r="D30" s="5">
        <f>'[2]2011. 8월'!C37</f>
        <v>138.6</v>
      </c>
      <c r="E30" s="5">
        <f>'[2]2011. 8월'!D37</f>
        <v>116</v>
      </c>
      <c r="F30" s="5">
        <f>'[2]2011. 8월'!E37</f>
        <v>136</v>
      </c>
      <c r="G30" s="6">
        <f>'[2]2011. 8월'!F37</f>
        <v>54</v>
      </c>
      <c r="H30" s="6">
        <f>'[2]2011. 8월'!G37</f>
        <v>4.7519999999999998</v>
      </c>
      <c r="I30" s="4">
        <f>'[2]2011. 8월'!H37</f>
        <v>36000</v>
      </c>
      <c r="J30" s="4">
        <f>'[2]2011. 8월'!I37</f>
        <v>1682</v>
      </c>
      <c r="K30" s="5">
        <f>'[2]2011. 8월'!J37</f>
        <v>4.8</v>
      </c>
      <c r="L30" s="5">
        <f>'[2]2011. 8월'!K37</f>
        <v>8</v>
      </c>
      <c r="M30" s="5">
        <f>'[2]2011. 8월'!L37</f>
        <v>8.8000000000000007</v>
      </c>
      <c r="N30" s="6">
        <f>'[2]2011. 8월'!M37</f>
        <v>10.872</v>
      </c>
      <c r="O30" s="6">
        <f>'[2]2011. 8월'!N37</f>
        <v>0.94399999999999995</v>
      </c>
      <c r="P30" s="7" t="str">
        <f>'[2]2011. 8월'!O37</f>
        <v>&lt;30</v>
      </c>
    </row>
    <row r="31" spans="1:16" ht="18.75" customHeight="1">
      <c r="A31" s="22"/>
      <c r="B31" s="1" t="s">
        <v>15</v>
      </c>
      <c r="C31" s="4">
        <f>'[2]2011. 8월'!B36</f>
        <v>1289</v>
      </c>
      <c r="D31" s="5">
        <f>'[2]2011. 8월'!C36</f>
        <v>82.8</v>
      </c>
      <c r="E31" s="5">
        <f>'[2]2011. 8월'!D36</f>
        <v>73.599999999999994</v>
      </c>
      <c r="F31" s="5">
        <f>'[2]2011. 8월'!E36</f>
        <v>72</v>
      </c>
      <c r="G31" s="6">
        <f>'[2]2011. 8월'!F36</f>
        <v>26.94</v>
      </c>
      <c r="H31" s="6">
        <f>'[2]2011. 8월'!G36</f>
        <v>2.76</v>
      </c>
      <c r="I31" s="4">
        <f>'[2]2011. 8월'!H36</f>
        <v>31000</v>
      </c>
      <c r="J31" s="4">
        <f>'[2]2011. 8월'!I36</f>
        <v>1174</v>
      </c>
      <c r="K31" s="5">
        <f>'[2]2011. 8월'!J36</f>
        <v>2.9</v>
      </c>
      <c r="L31" s="5">
        <f>'[2]2011. 8월'!K36</f>
        <v>5</v>
      </c>
      <c r="M31" s="5">
        <f>'[2]2011. 8월'!L36</f>
        <v>2.6</v>
      </c>
      <c r="N31" s="6">
        <f>'[2]2011. 8월'!M36</f>
        <v>4.25</v>
      </c>
      <c r="O31" s="6">
        <f>'[2]2011. 8월'!N36</f>
        <v>0.499</v>
      </c>
      <c r="P31" s="7" t="str">
        <f>'[2]2011. 8월'!O36</f>
        <v>&lt;30</v>
      </c>
    </row>
    <row r="32" spans="1:16" ht="18.75" customHeight="1">
      <c r="A32" s="22" t="s">
        <v>24</v>
      </c>
      <c r="B32" s="1" t="s">
        <v>13</v>
      </c>
      <c r="C32" s="4">
        <f>'[2]2011. 9월'!B38</f>
        <v>1291.8</v>
      </c>
      <c r="D32" s="5">
        <f>'[2]2011. 9월'!C38</f>
        <v>101.1433333333333</v>
      </c>
      <c r="E32" s="5">
        <f>'[2]2011. 9월'!D38</f>
        <v>84.346666666666678</v>
      </c>
      <c r="F32" s="5">
        <f>'[2]2011. 9월'!E38</f>
        <v>98.423333333333332</v>
      </c>
      <c r="G32" s="6">
        <f>'[2]2011. 9월'!F38</f>
        <v>31.316000000000006</v>
      </c>
      <c r="H32" s="6">
        <f>'[2]2011. 9월'!G38</f>
        <v>3.487833333333334</v>
      </c>
      <c r="I32" s="4">
        <f>'[2]2011. 9월'!H38</f>
        <v>34000</v>
      </c>
      <c r="J32" s="4">
        <f>'[2]2011. 9월'!I38</f>
        <v>1235.2333333333333</v>
      </c>
      <c r="K32" s="5">
        <f>'[2]2011. 9월'!J38</f>
        <v>3.246666666666667</v>
      </c>
      <c r="L32" s="5">
        <f>'[2]2011. 9월'!K38</f>
        <v>5.6466666666666674</v>
      </c>
      <c r="M32" s="5">
        <f>'[2]2011. 9월'!L38</f>
        <v>5.4133333333333322</v>
      </c>
      <c r="N32" s="6">
        <f>'[2]2011. 9월'!M38</f>
        <v>7.8362000000000007</v>
      </c>
      <c r="O32" s="6">
        <f>'[2]2011. 9월'!N38</f>
        <v>0.73903333333333332</v>
      </c>
      <c r="P32" s="7" t="str">
        <f>'[2]2011. 9월'!O38</f>
        <v>&lt;30</v>
      </c>
    </row>
    <row r="33" spans="1:16" ht="18.75" customHeight="1">
      <c r="A33" s="22"/>
      <c r="B33" s="1" t="s">
        <v>14</v>
      </c>
      <c r="C33" s="4">
        <f>'[2]2011. 9월'!B37</f>
        <v>1471</v>
      </c>
      <c r="D33" s="5">
        <f>'[2]2011. 9월'!C37</f>
        <v>121.5</v>
      </c>
      <c r="E33" s="5">
        <f>'[2]2011. 9월'!D37</f>
        <v>100.6</v>
      </c>
      <c r="F33" s="5">
        <f>'[2]2011. 9월'!E37</f>
        <v>250</v>
      </c>
      <c r="G33" s="6">
        <f>'[2]2011. 9월'!F37</f>
        <v>46.08</v>
      </c>
      <c r="H33" s="6">
        <f>'[2]2011. 9월'!G37</f>
        <v>5.6879999999999997</v>
      </c>
      <c r="I33" s="4">
        <f>'[2]2011. 9월'!H37</f>
        <v>35500</v>
      </c>
      <c r="J33" s="4">
        <f>'[2]2011. 9월'!I37</f>
        <v>1351</v>
      </c>
      <c r="K33" s="5">
        <f>'[2]2011. 9월'!J37</f>
        <v>3.9</v>
      </c>
      <c r="L33" s="5">
        <f>'[2]2011. 9월'!K37</f>
        <v>6.8</v>
      </c>
      <c r="M33" s="5">
        <f>'[2]2011. 9월'!L37</f>
        <v>7.5</v>
      </c>
      <c r="N33" s="6">
        <f>'[2]2011. 9월'!M37</f>
        <v>11.712</v>
      </c>
      <c r="O33" s="6">
        <f>'[2]2011. 9월'!N37</f>
        <v>1.008</v>
      </c>
      <c r="P33" s="7" t="str">
        <f>'[2]2011. 9월'!O37</f>
        <v>&lt;30</v>
      </c>
    </row>
    <row r="34" spans="1:16" ht="18.75" customHeight="1">
      <c r="A34" s="22"/>
      <c r="B34" s="1" t="s">
        <v>15</v>
      </c>
      <c r="C34" s="4">
        <f>'[2]2011. 9월'!B36</f>
        <v>1151</v>
      </c>
      <c r="D34" s="5">
        <f>'[2]2011. 9월'!C36</f>
        <v>90.6</v>
      </c>
      <c r="E34" s="5">
        <f>'[2]2011. 9월'!D36</f>
        <v>74.599999999999994</v>
      </c>
      <c r="F34" s="5">
        <f>'[2]2011. 9월'!E36</f>
        <v>72</v>
      </c>
      <c r="G34" s="6">
        <f>'[2]2011. 9월'!F36</f>
        <v>24.96</v>
      </c>
      <c r="H34" s="6">
        <f>'[2]2011. 9월'!G36</f>
        <v>2.7839999999999998</v>
      </c>
      <c r="I34" s="4">
        <f>'[2]2011. 9월'!H36</f>
        <v>32000</v>
      </c>
      <c r="J34" s="4">
        <f>'[2]2011. 9월'!I36</f>
        <v>1118</v>
      </c>
      <c r="K34" s="5">
        <f>'[2]2011. 9월'!J36</f>
        <v>2.2999999999999998</v>
      </c>
      <c r="L34" s="5">
        <f>'[2]2011. 9월'!K36</f>
        <v>4</v>
      </c>
      <c r="M34" s="5">
        <f>'[2]2011. 9월'!L36</f>
        <v>4</v>
      </c>
      <c r="N34" s="6">
        <f>'[2]2011. 9월'!M36</f>
        <v>4.5999999999999996</v>
      </c>
      <c r="O34" s="6">
        <f>'[2]2011. 9월'!N36</f>
        <v>0.504</v>
      </c>
      <c r="P34" s="7" t="str">
        <f>'[2]2011. 9월'!O36</f>
        <v>&lt;30</v>
      </c>
    </row>
    <row r="35" spans="1:16" ht="18.75" customHeight="1">
      <c r="A35" s="22" t="s">
        <v>25</v>
      </c>
      <c r="B35" s="1" t="s">
        <v>13</v>
      </c>
      <c r="C35" s="4">
        <f>'[2]2011. 10월'!B38</f>
        <v>1270.1935483870968</v>
      </c>
      <c r="D35" s="5">
        <f>'[2]2011. 10월'!C38</f>
        <v>106.32580645161288</v>
      </c>
      <c r="E35" s="5">
        <f>'[2]2011. 10월'!D38</f>
        <v>88.290322580645181</v>
      </c>
      <c r="F35" s="5">
        <f>'[2]2011. 10월'!E38</f>
        <v>94.890322580645162</v>
      </c>
      <c r="G35" s="6">
        <f>'[2]2011. 10월'!F38</f>
        <v>33.574903225806445</v>
      </c>
      <c r="H35" s="6">
        <f>'[2]2011. 10월'!G38</f>
        <v>3.6915483870967742</v>
      </c>
      <c r="I35" s="4">
        <f>'[2]2011. 10월'!H38</f>
        <v>34000</v>
      </c>
      <c r="J35" s="4">
        <f>'[2]2011. 10월'!I38</f>
        <v>1216.8709677419354</v>
      </c>
      <c r="K35" s="5">
        <f>'[2]2011. 10월'!J38</f>
        <v>2.9483870967741934</v>
      </c>
      <c r="L35" s="5">
        <f>'[2]2011. 10월'!K38</f>
        <v>5.1322580645161278</v>
      </c>
      <c r="M35" s="5">
        <f>'[2]2011. 10월'!L38</f>
        <v>3.3645161290322574</v>
      </c>
      <c r="N35" s="6">
        <f>'[2]2011. 10월'!M38</f>
        <v>8.7250322580645161</v>
      </c>
      <c r="O35" s="6">
        <f>'[2]2011. 10월'!N38</f>
        <v>0.81525806451612892</v>
      </c>
      <c r="P35" s="7" t="str">
        <f>'[2]2011. 10월'!O38</f>
        <v>&lt;30</v>
      </c>
    </row>
    <row r="36" spans="1:16" ht="18.75" customHeight="1">
      <c r="A36" s="22"/>
      <c r="B36" s="1" t="s">
        <v>14</v>
      </c>
      <c r="C36" s="4">
        <f>'[2]2011. 10월'!B37</f>
        <v>1402</v>
      </c>
      <c r="D36" s="5">
        <f>'[2]2011. 10월'!C37</f>
        <v>120</v>
      </c>
      <c r="E36" s="5">
        <f>'[2]2011. 10월'!D37</f>
        <v>100.8</v>
      </c>
      <c r="F36" s="5">
        <f>'[2]2011. 10월'!E37</f>
        <v>144</v>
      </c>
      <c r="G36" s="6">
        <f>'[2]2011. 10월'!F37</f>
        <v>46.16</v>
      </c>
      <c r="H36" s="6">
        <f>'[2]2011. 10월'!G37</f>
        <v>4.8959999999999999</v>
      </c>
      <c r="I36" s="4">
        <f>'[2]2011. 10월'!H37</f>
        <v>36000</v>
      </c>
      <c r="J36" s="4">
        <f>'[2]2011. 10월'!I37</f>
        <v>1342</v>
      </c>
      <c r="K36" s="5">
        <f>'[2]2011. 10월'!J37</f>
        <v>4.0999999999999996</v>
      </c>
      <c r="L36" s="5">
        <f>'[2]2011. 10월'!K37</f>
        <v>7</v>
      </c>
      <c r="M36" s="5">
        <f>'[2]2011. 10월'!L37</f>
        <v>7.3</v>
      </c>
      <c r="N36" s="6">
        <f>'[2]2011. 10월'!M37</f>
        <v>11.28</v>
      </c>
      <c r="O36" s="6">
        <f>'[2]2011. 10월'!N37</f>
        <v>1.032</v>
      </c>
      <c r="P36" s="7" t="str">
        <f>'[2]2011. 10월'!O37</f>
        <v>&lt;30</v>
      </c>
    </row>
    <row r="37" spans="1:16" ht="18.75" customHeight="1">
      <c r="A37" s="22"/>
      <c r="B37" s="1" t="s">
        <v>15</v>
      </c>
      <c r="C37" s="4">
        <f>'[2]2011. 10월'!B36</f>
        <v>1185</v>
      </c>
      <c r="D37" s="5">
        <f>'[2]2011. 10월'!C36</f>
        <v>89.1</v>
      </c>
      <c r="E37" s="5">
        <f>'[2]2011. 10월'!D36</f>
        <v>74.8</v>
      </c>
      <c r="F37" s="5">
        <f>'[2]2011. 10월'!E36</f>
        <v>57</v>
      </c>
      <c r="G37" s="6">
        <f>'[2]2011. 10월'!F36</f>
        <v>27.76</v>
      </c>
      <c r="H37" s="6">
        <f>'[2]2011. 10월'!G36</f>
        <v>2.8319999999999999</v>
      </c>
      <c r="I37" s="4">
        <f>'[2]2011. 10월'!H36</f>
        <v>30000</v>
      </c>
      <c r="J37" s="4">
        <f>'[2]2011. 10월'!I36</f>
        <v>1127</v>
      </c>
      <c r="K37" s="5">
        <f>'[2]2011. 10월'!J36</f>
        <v>1.2</v>
      </c>
      <c r="L37" s="5">
        <f>'[2]2011. 10월'!K36</f>
        <v>2</v>
      </c>
      <c r="M37" s="5">
        <f>'[2]2011. 10월'!L36</f>
        <v>1.2</v>
      </c>
      <c r="N37" s="6">
        <f>'[2]2011. 10월'!M36</f>
        <v>6.6479999999999997</v>
      </c>
      <c r="O37" s="6">
        <f>'[2]2011. 10월'!N36</f>
        <v>0.60499999999999998</v>
      </c>
      <c r="P37" s="7" t="str">
        <f>'[2]2011. 10월'!O36</f>
        <v>&lt;30</v>
      </c>
    </row>
    <row r="38" spans="1:16" ht="18.75" customHeight="1">
      <c r="A38" s="22" t="s">
        <v>26</v>
      </c>
      <c r="B38" s="1" t="s">
        <v>13</v>
      </c>
      <c r="C38" s="4">
        <f>'[2]2011. 11월'!B38</f>
        <v>1225.1666666666667</v>
      </c>
      <c r="D38" s="5">
        <f>'[2]2011. 11월'!C38</f>
        <v>114.01666666666667</v>
      </c>
      <c r="E38" s="5">
        <f>'[2]2011. 11월'!D38</f>
        <v>95.05</v>
      </c>
      <c r="F38" s="5">
        <f>'[2]2011. 11월'!E38</f>
        <v>104.17333333333332</v>
      </c>
      <c r="G38" s="6">
        <f>'[2]2011. 11월'!F38</f>
        <v>34.262999999999998</v>
      </c>
      <c r="H38" s="6">
        <f>'[2]2011. 11월'!G38</f>
        <v>3.7926000000000011</v>
      </c>
      <c r="I38" s="4">
        <f>'[2]2011. 11월'!H38</f>
        <v>34000</v>
      </c>
      <c r="J38" s="4">
        <f>'[2]2011. 11월'!I38</f>
        <v>1156.8</v>
      </c>
      <c r="K38" s="5">
        <f>'[2]2011. 11월'!J38</f>
        <v>4.6800000000000006</v>
      </c>
      <c r="L38" s="5">
        <f>'[2]2011. 11월'!K38</f>
        <v>7.8033333333333319</v>
      </c>
      <c r="M38" s="5">
        <f>'[2]2011. 11월'!L38</f>
        <v>4.58</v>
      </c>
      <c r="N38" s="6">
        <f>'[2]2011. 11월'!M38</f>
        <v>8.2355999999999998</v>
      </c>
      <c r="O38" s="6">
        <f>'[2]2011. 11월'!N38</f>
        <v>0.81729999999999992</v>
      </c>
      <c r="P38" s="7" t="str">
        <f>'[2]2011. 11월'!O38</f>
        <v>&lt;30</v>
      </c>
    </row>
    <row r="39" spans="1:16" ht="18.75" customHeight="1">
      <c r="A39" s="22"/>
      <c r="B39" s="1" t="s">
        <v>14</v>
      </c>
      <c r="C39" s="4">
        <f>'[2]2011. 11월'!B37</f>
        <v>1746</v>
      </c>
      <c r="D39" s="5">
        <f>'[2]2011. 11월'!C37</f>
        <v>176.7</v>
      </c>
      <c r="E39" s="5">
        <f>'[2]2011. 11월'!D37</f>
        <v>147.6</v>
      </c>
      <c r="F39" s="5">
        <f>'[2]2011. 11월'!E37</f>
        <v>194</v>
      </c>
      <c r="G39" s="6">
        <f>'[2]2011. 11월'!F37</f>
        <v>53.2</v>
      </c>
      <c r="H39" s="6">
        <f>'[2]2011. 11월'!G37</f>
        <v>6.6959999999999997</v>
      </c>
      <c r="I39" s="4">
        <f>'[2]2011. 11월'!H37</f>
        <v>36000</v>
      </c>
      <c r="J39" s="4">
        <f>'[2]2011. 11월'!I37</f>
        <v>1291</v>
      </c>
      <c r="K39" s="5">
        <f>'[2]2011. 11월'!J37</f>
        <v>8.5</v>
      </c>
      <c r="L39" s="5">
        <f>'[2]2011. 11월'!K37</f>
        <v>9.5</v>
      </c>
      <c r="M39" s="5">
        <f>'[2]2011. 11월'!L37</f>
        <v>7.2</v>
      </c>
      <c r="N39" s="6">
        <f>'[2]2011. 11월'!M37</f>
        <v>9.9600000000000009</v>
      </c>
      <c r="O39" s="6">
        <f>'[2]2011. 11월'!N37</f>
        <v>1.6559999999999999</v>
      </c>
      <c r="P39" s="7" t="str">
        <f>'[2]2011. 11월'!O37</f>
        <v>&lt;30</v>
      </c>
    </row>
    <row r="40" spans="1:16" ht="18.75" customHeight="1">
      <c r="A40" s="22"/>
      <c r="B40" s="1" t="s">
        <v>15</v>
      </c>
      <c r="C40" s="4">
        <f>'[2]2011. 11월'!B36</f>
        <v>1080</v>
      </c>
      <c r="D40" s="5">
        <f>'[2]2011. 11월'!C36</f>
        <v>90.2</v>
      </c>
      <c r="E40" s="5">
        <f>'[2]2011. 11월'!D36</f>
        <v>75.2</v>
      </c>
      <c r="F40" s="5">
        <f>'[2]2011. 11월'!E36</f>
        <v>82</v>
      </c>
      <c r="G40" s="6">
        <f>'[2]2011. 11월'!F36</f>
        <v>29.04</v>
      </c>
      <c r="H40" s="6">
        <f>'[2]2011. 11월'!G36</f>
        <v>2.976</v>
      </c>
      <c r="I40" s="4">
        <f>'[2]2011. 11월'!H36</f>
        <v>32000</v>
      </c>
      <c r="J40" s="4">
        <f>'[2]2011. 11월'!I36</f>
        <v>1056</v>
      </c>
      <c r="K40" s="5">
        <f>'[2]2011. 11월'!J36</f>
        <v>4.0999999999999996</v>
      </c>
      <c r="L40" s="5">
        <f>'[2]2011. 11월'!K36</f>
        <v>7</v>
      </c>
      <c r="M40" s="5">
        <f>'[2]2011. 11월'!L36</f>
        <v>3</v>
      </c>
      <c r="N40" s="6">
        <f>'[2]2011. 11월'!M36</f>
        <v>6.54</v>
      </c>
      <c r="O40" s="6">
        <f>'[2]2011. 11월'!N36</f>
        <v>0.6</v>
      </c>
      <c r="P40" s="7" t="str">
        <f>'[2]2011. 11월'!O36</f>
        <v>&lt;30</v>
      </c>
    </row>
    <row r="41" spans="1:16" ht="18.75" customHeight="1">
      <c r="A41" s="22" t="s">
        <v>27</v>
      </c>
      <c r="B41" s="1" t="s">
        <v>13</v>
      </c>
      <c r="C41" s="4">
        <f>'[2]2011. 12월'!B38</f>
        <v>1349.6774193548388</v>
      </c>
      <c r="D41" s="5">
        <f>'[2]2011. 12월'!C38</f>
        <v>108.77741935483871</v>
      </c>
      <c r="E41" s="5">
        <f>'[2]2011. 12월'!D38</f>
        <v>91.332258064516139</v>
      </c>
      <c r="F41" s="5">
        <f>'[2]2011. 12월'!E38</f>
        <v>108.0516129032258</v>
      </c>
      <c r="G41" s="6">
        <f>'[2]2011. 12월'!F38</f>
        <v>33.907677419354826</v>
      </c>
      <c r="H41" s="6">
        <f>'[2]2011. 12월'!G38</f>
        <v>3.6024838709677418</v>
      </c>
      <c r="I41" s="4">
        <f>'[2]2011. 12월'!H38</f>
        <v>33000</v>
      </c>
      <c r="J41" s="4">
        <f>'[2]2011. 12월'!I38</f>
        <v>1247.6129032258063</v>
      </c>
      <c r="K41" s="5">
        <f>'[2]2011. 12월'!J38</f>
        <v>4.1903225806451614</v>
      </c>
      <c r="L41" s="5">
        <f>'[2]2011. 12월'!K38</f>
        <v>7.7129032258064507</v>
      </c>
      <c r="M41" s="5">
        <f>'[2]2011. 12월'!L38</f>
        <v>4.0741935483870968</v>
      </c>
      <c r="N41" s="6">
        <f>'[2]2011. 12월'!M38</f>
        <v>7.5414838709677392</v>
      </c>
      <c r="O41" s="6">
        <f>'[2]2011. 12월'!N38</f>
        <v>0.6718064516129032</v>
      </c>
      <c r="P41" s="7" t="str">
        <f>'[2]2011. 12월'!O38</f>
        <v>&lt;30</v>
      </c>
    </row>
    <row r="42" spans="1:16" ht="18.75" customHeight="1">
      <c r="A42" s="22"/>
      <c r="B42" s="1" t="s">
        <v>14</v>
      </c>
      <c r="C42" s="4">
        <f>'[2]2011. 12월'!B37</f>
        <v>2209</v>
      </c>
      <c r="D42" s="5">
        <f>'[2]2011. 12월'!C37</f>
        <v>150</v>
      </c>
      <c r="E42" s="5">
        <f>'[2]2011. 12월'!D37</f>
        <v>130.80000000000001</v>
      </c>
      <c r="F42" s="5">
        <f>'[2]2011. 12월'!E37</f>
        <v>172</v>
      </c>
      <c r="G42" s="6">
        <f>'[2]2011. 12월'!F37</f>
        <v>47.12</v>
      </c>
      <c r="H42" s="6">
        <f>'[2]2011. 12월'!G37</f>
        <v>4.6079999999999997</v>
      </c>
      <c r="I42" s="4">
        <f>'[2]2011. 12월'!H37</f>
        <v>35000</v>
      </c>
      <c r="J42" s="4">
        <f>'[2]2011. 12월'!I37</f>
        <v>1408</v>
      </c>
      <c r="K42" s="5">
        <f>'[2]2011. 12월'!J37</f>
        <v>5.3</v>
      </c>
      <c r="L42" s="5">
        <f>'[2]2011. 12월'!K37</f>
        <v>8.9</v>
      </c>
      <c r="M42" s="5">
        <f>'[2]2011. 12월'!L37</f>
        <v>6.9</v>
      </c>
      <c r="N42" s="6">
        <f>'[2]2011. 12월'!M37</f>
        <v>9.4559999999999995</v>
      </c>
      <c r="O42" s="6">
        <f>'[2]2011. 12월'!N37</f>
        <v>0.876</v>
      </c>
      <c r="P42" s="7" t="str">
        <f>'[2]2011. 12월'!O37</f>
        <v>&lt;30</v>
      </c>
    </row>
    <row r="43" spans="1:16" ht="18.75" customHeight="1" thickBot="1">
      <c r="A43" s="23"/>
      <c r="B43" s="8" t="s">
        <v>15</v>
      </c>
      <c r="C43" s="9">
        <f>'[2]2011. 12월'!B36</f>
        <v>1143</v>
      </c>
      <c r="D43" s="10">
        <f>'[2]2011. 12월'!C36</f>
        <v>62.3</v>
      </c>
      <c r="E43" s="10">
        <f>'[2]2011. 12월'!D36</f>
        <v>61.4</v>
      </c>
      <c r="F43" s="10">
        <f>'[2]2011. 12월'!E36</f>
        <v>88.6</v>
      </c>
      <c r="G43" s="11">
        <f>'[2]2011. 12월'!F36</f>
        <v>21.6</v>
      </c>
      <c r="H43" s="11">
        <f>'[2]2011. 12월'!G36</f>
        <v>2.7360000000000002</v>
      </c>
      <c r="I43" s="9">
        <f>'[2]2011. 12월'!H36</f>
        <v>31500</v>
      </c>
      <c r="J43" s="9">
        <f>'[2]2011. 12월'!I36</f>
        <v>1075</v>
      </c>
      <c r="K43" s="10">
        <f>'[2]2011. 12월'!J36</f>
        <v>3.2</v>
      </c>
      <c r="L43" s="10">
        <f>'[2]2011. 12월'!K36</f>
        <v>6.4</v>
      </c>
      <c r="M43" s="10">
        <f>'[2]2011. 12월'!L36</f>
        <v>2.2000000000000002</v>
      </c>
      <c r="N43" s="11">
        <f>'[2]2011. 12월'!M36</f>
        <v>4.8239999999999998</v>
      </c>
      <c r="O43" s="11">
        <f>'[2]2011. 12월'!N36</f>
        <v>0.33600000000000002</v>
      </c>
      <c r="P43" s="12" t="str">
        <f>'[2]2011. 12월'!O36</f>
        <v>&lt;30</v>
      </c>
    </row>
  </sheetData>
  <mergeCells count="21">
    <mergeCell ref="A1:J1"/>
    <mergeCell ref="A2:D2"/>
    <mergeCell ref="A3:A4"/>
    <mergeCell ref="B3:B4"/>
    <mergeCell ref="C3:C4"/>
    <mergeCell ref="D3:I3"/>
    <mergeCell ref="J3:J4"/>
    <mergeCell ref="A38:A40"/>
    <mergeCell ref="A41:A43"/>
    <mergeCell ref="A20:A22"/>
    <mergeCell ref="A23:A25"/>
    <mergeCell ref="A26:A28"/>
    <mergeCell ref="A29:A31"/>
    <mergeCell ref="A32:A34"/>
    <mergeCell ref="A35:A37"/>
    <mergeCell ref="A14:A16"/>
    <mergeCell ref="A17:A19"/>
    <mergeCell ref="K3:P3"/>
    <mergeCell ref="A5:A7"/>
    <mergeCell ref="A8:A10"/>
    <mergeCell ref="A11:A13"/>
  </mergeCells>
  <phoneticPr fontId="2" type="noConversion"/>
  <pageMargins left="0.32" right="0.26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3"/>
  <sheetViews>
    <sheetView view="pageBreakPreview" topLeftCell="A4" zoomScaleNormal="100" workbookViewId="0">
      <selection activeCell="R27" sqref="R27"/>
    </sheetView>
  </sheetViews>
  <sheetFormatPr defaultRowHeight="16.5"/>
  <sheetData>
    <row r="1" spans="1:16" ht="18.75">
      <c r="A1" s="24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  <c r="M1" s="13"/>
      <c r="N1" s="13"/>
      <c r="O1" s="13"/>
      <c r="P1" s="13"/>
    </row>
    <row r="2" spans="1:16" ht="17.25" thickBot="1">
      <c r="A2" s="30" t="s">
        <v>106</v>
      </c>
      <c r="B2" s="31"/>
      <c r="C2" s="31"/>
      <c r="D2" s="3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>
      <c r="A3" s="26" t="s">
        <v>0</v>
      </c>
      <c r="B3" s="35" t="s">
        <v>1</v>
      </c>
      <c r="C3" s="28" t="s">
        <v>30</v>
      </c>
      <c r="D3" s="20" t="s">
        <v>3</v>
      </c>
      <c r="E3" s="20"/>
      <c r="F3" s="20"/>
      <c r="G3" s="20"/>
      <c r="H3" s="20"/>
      <c r="I3" s="20"/>
      <c r="J3" s="28" t="s">
        <v>4</v>
      </c>
      <c r="K3" s="20" t="s">
        <v>5</v>
      </c>
      <c r="L3" s="20"/>
      <c r="M3" s="20"/>
      <c r="N3" s="20"/>
      <c r="O3" s="20"/>
      <c r="P3" s="21"/>
    </row>
    <row r="4" spans="1:16" ht="33.75">
      <c r="A4" s="22"/>
      <c r="B4" s="36"/>
      <c r="C4" s="27"/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29"/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3" t="s">
        <v>11</v>
      </c>
    </row>
    <row r="5" spans="1:16">
      <c r="A5" s="32" t="s">
        <v>12</v>
      </c>
      <c r="B5" s="1" t="s">
        <v>13</v>
      </c>
      <c r="C5" s="4">
        <f t="shared" ref="C5:H5" si="0">AVERAGE(C8,C11,C14,C17,C20,C23,C26,C29,C32,C35,C38,C41)</f>
        <v>151.11338709677418</v>
      </c>
      <c r="D5" s="5">
        <f t="shared" si="0"/>
        <v>100.33622311827956</v>
      </c>
      <c r="E5" s="5">
        <f t="shared" si="0"/>
        <v>83.508870967741956</v>
      </c>
      <c r="F5" s="5">
        <f t="shared" si="0"/>
        <v>87.455362903225804</v>
      </c>
      <c r="G5" s="6">
        <f t="shared" si="0"/>
        <v>29.980984408602151</v>
      </c>
      <c r="H5" s="6">
        <f t="shared" si="0"/>
        <v>3.2345862903225813</v>
      </c>
      <c r="I5" s="4">
        <f>ROUND((AVERAGE(I8,I11,I14,I17,I20,I23,I26,I29,I32,I35,I38,I41)),-3)</f>
        <v>30000</v>
      </c>
      <c r="J5" s="4">
        <f t="shared" ref="J5:O5" si="1">AVERAGE(J8,J11,J14,J17,J20,J23,J26,J29,J32,J35,J38,J41)</f>
        <v>151.11338709677418</v>
      </c>
      <c r="K5" s="5">
        <f t="shared" si="1"/>
        <v>3.6783064516129031</v>
      </c>
      <c r="L5" s="5">
        <f t="shared" si="1"/>
        <v>6.3983467741935476</v>
      </c>
      <c r="M5" s="5">
        <f t="shared" si="1"/>
        <v>5.8770564516129031</v>
      </c>
      <c r="N5" s="6">
        <f t="shared" si="1"/>
        <v>9.8917202956989243</v>
      </c>
      <c r="O5" s="6">
        <f t="shared" si="1"/>
        <v>0.94931626344086018</v>
      </c>
      <c r="P5" s="14" t="str">
        <f>[3]총괄!O19</f>
        <v>&lt;30</v>
      </c>
    </row>
    <row r="6" spans="1:16">
      <c r="A6" s="33"/>
      <c r="B6" s="1" t="s">
        <v>14</v>
      </c>
      <c r="C6" s="4">
        <f t="shared" ref="C6:O6" si="2">MAX(C9,C12,C15,C18,C21,C24,C27,C30,C33,C36,C39,C42)</f>
        <v>172</v>
      </c>
      <c r="D6" s="5">
        <f t="shared" si="2"/>
        <v>142.80000000000001</v>
      </c>
      <c r="E6" s="5">
        <f t="shared" si="2"/>
        <v>119.1</v>
      </c>
      <c r="F6" s="5">
        <f t="shared" si="2"/>
        <v>142</v>
      </c>
      <c r="G6" s="6">
        <f t="shared" si="2"/>
        <v>40.32</v>
      </c>
      <c r="H6" s="6">
        <f t="shared" si="2"/>
        <v>4.3680000000000003</v>
      </c>
      <c r="I6" s="4">
        <f t="shared" si="2"/>
        <v>34000</v>
      </c>
      <c r="J6" s="4">
        <f t="shared" si="2"/>
        <v>172</v>
      </c>
      <c r="K6" s="5">
        <f t="shared" si="2"/>
        <v>7.9</v>
      </c>
      <c r="L6" s="5">
        <f t="shared" si="2"/>
        <v>13.3</v>
      </c>
      <c r="M6" s="5">
        <f t="shared" si="2"/>
        <v>9.4</v>
      </c>
      <c r="N6" s="6">
        <f t="shared" si="2"/>
        <v>18.431999999999999</v>
      </c>
      <c r="O6" s="6">
        <f t="shared" si="2"/>
        <v>1.788</v>
      </c>
      <c r="P6" s="15" t="str">
        <f>[3]총괄!O18</f>
        <v>&lt;30</v>
      </c>
    </row>
    <row r="7" spans="1:16">
      <c r="A7" s="34"/>
      <c r="B7" s="1" t="s">
        <v>15</v>
      </c>
      <c r="C7" s="4">
        <f t="shared" ref="C7:O7" si="3">MIN(C10,C13,C16,C19,C22,C25,C28,C31,C34,C37,C40,C43)</f>
        <v>138</v>
      </c>
      <c r="D7" s="5">
        <f t="shared" si="3"/>
        <v>62.4</v>
      </c>
      <c r="E7" s="5">
        <f t="shared" si="3"/>
        <v>51.9</v>
      </c>
      <c r="F7" s="5">
        <f t="shared" si="3"/>
        <v>54</v>
      </c>
      <c r="G7" s="6">
        <f t="shared" si="3"/>
        <v>18.192</v>
      </c>
      <c r="H7" s="6">
        <f t="shared" si="3"/>
        <v>1.98</v>
      </c>
      <c r="I7" s="4">
        <f t="shared" si="3"/>
        <v>24500</v>
      </c>
      <c r="J7" s="4">
        <f t="shared" si="3"/>
        <v>138</v>
      </c>
      <c r="K7" s="5">
        <f t="shared" si="3"/>
        <v>2.2999999999999998</v>
      </c>
      <c r="L7" s="5">
        <f t="shared" si="3"/>
        <v>4</v>
      </c>
      <c r="M7" s="5">
        <f t="shared" si="3"/>
        <v>1.8</v>
      </c>
      <c r="N7" s="6">
        <f t="shared" si="3"/>
        <v>5.04</v>
      </c>
      <c r="O7" s="6">
        <f t="shared" si="3"/>
        <v>0.42</v>
      </c>
      <c r="P7" s="15" t="str">
        <f>[3]총괄!O17</f>
        <v>&lt;30</v>
      </c>
    </row>
    <row r="8" spans="1:16">
      <c r="A8" s="32" t="s">
        <v>16</v>
      </c>
      <c r="B8" s="1" t="s">
        <v>13</v>
      </c>
      <c r="C8" s="4"/>
      <c r="D8" s="5"/>
      <c r="E8" s="5"/>
      <c r="F8" s="5"/>
      <c r="G8" s="6"/>
      <c r="H8" s="6"/>
      <c r="I8" s="4"/>
      <c r="J8" s="4"/>
      <c r="K8" s="5"/>
      <c r="L8" s="5"/>
      <c r="M8" s="5"/>
      <c r="N8" s="6"/>
      <c r="O8" s="6"/>
      <c r="P8" s="7"/>
    </row>
    <row r="9" spans="1:16">
      <c r="A9" s="33"/>
      <c r="B9" s="1" t="s">
        <v>14</v>
      </c>
      <c r="C9" s="4"/>
      <c r="D9" s="5"/>
      <c r="E9" s="5"/>
      <c r="F9" s="5"/>
      <c r="G9" s="6"/>
      <c r="H9" s="6"/>
      <c r="I9" s="4"/>
      <c r="J9" s="4"/>
      <c r="K9" s="5"/>
      <c r="L9" s="5"/>
      <c r="M9" s="5"/>
      <c r="N9" s="6"/>
      <c r="O9" s="6"/>
      <c r="P9" s="7"/>
    </row>
    <row r="10" spans="1:16">
      <c r="A10" s="34"/>
      <c r="B10" s="1" t="s">
        <v>15</v>
      </c>
      <c r="C10" s="4"/>
      <c r="D10" s="5"/>
      <c r="E10" s="5"/>
      <c r="F10" s="5"/>
      <c r="G10" s="6"/>
      <c r="H10" s="6"/>
      <c r="I10" s="4"/>
      <c r="J10" s="4"/>
      <c r="K10" s="5"/>
      <c r="L10" s="5"/>
      <c r="M10" s="5"/>
      <c r="N10" s="6"/>
      <c r="O10" s="6"/>
      <c r="P10" s="7"/>
    </row>
    <row r="11" spans="1:16">
      <c r="A11" s="32" t="s">
        <v>17</v>
      </c>
      <c r="B11" s="1" t="s">
        <v>13</v>
      </c>
      <c r="C11" s="4"/>
      <c r="D11" s="5"/>
      <c r="E11" s="5"/>
      <c r="F11" s="5"/>
      <c r="G11" s="6"/>
      <c r="H11" s="6"/>
      <c r="I11" s="4"/>
      <c r="J11" s="4"/>
      <c r="K11" s="5"/>
      <c r="L11" s="5"/>
      <c r="M11" s="5"/>
      <c r="N11" s="6"/>
      <c r="O11" s="6"/>
      <c r="P11" s="7"/>
    </row>
    <row r="12" spans="1:16">
      <c r="A12" s="33"/>
      <c r="B12" s="1" t="s">
        <v>14</v>
      </c>
      <c r="C12" s="4"/>
      <c r="D12" s="5"/>
      <c r="E12" s="5"/>
      <c r="F12" s="5"/>
      <c r="G12" s="6"/>
      <c r="H12" s="6"/>
      <c r="I12" s="4"/>
      <c r="J12" s="4"/>
      <c r="K12" s="5"/>
      <c r="L12" s="5"/>
      <c r="M12" s="5"/>
      <c r="N12" s="6"/>
      <c r="O12" s="6"/>
      <c r="P12" s="7"/>
    </row>
    <row r="13" spans="1:16">
      <c r="A13" s="34"/>
      <c r="B13" s="1" t="s">
        <v>15</v>
      </c>
      <c r="C13" s="4"/>
      <c r="D13" s="5"/>
      <c r="E13" s="5"/>
      <c r="F13" s="5"/>
      <c r="G13" s="6"/>
      <c r="H13" s="6"/>
      <c r="I13" s="4"/>
      <c r="J13" s="4"/>
      <c r="K13" s="5"/>
      <c r="L13" s="5"/>
      <c r="M13" s="5"/>
      <c r="N13" s="6"/>
      <c r="O13" s="6"/>
      <c r="P13" s="7"/>
    </row>
    <row r="14" spans="1:16">
      <c r="A14" s="32" t="s">
        <v>18</v>
      </c>
      <c r="B14" s="1" t="s">
        <v>13</v>
      </c>
      <c r="C14" s="4"/>
      <c r="D14" s="5"/>
      <c r="E14" s="5"/>
      <c r="F14" s="5"/>
      <c r="G14" s="6"/>
      <c r="H14" s="6"/>
      <c r="I14" s="4"/>
      <c r="J14" s="4"/>
      <c r="K14" s="5"/>
      <c r="L14" s="5"/>
      <c r="M14" s="5"/>
      <c r="N14" s="6"/>
      <c r="O14" s="6"/>
      <c r="P14" s="7"/>
    </row>
    <row r="15" spans="1:16">
      <c r="A15" s="33"/>
      <c r="B15" s="1" t="s">
        <v>14</v>
      </c>
      <c r="C15" s="4"/>
      <c r="D15" s="5"/>
      <c r="E15" s="5"/>
      <c r="F15" s="5"/>
      <c r="G15" s="6"/>
      <c r="H15" s="6"/>
      <c r="I15" s="4"/>
      <c r="J15" s="4"/>
      <c r="K15" s="5"/>
      <c r="L15" s="5"/>
      <c r="M15" s="5"/>
      <c r="N15" s="6"/>
      <c r="O15" s="6"/>
      <c r="P15" s="7"/>
    </row>
    <row r="16" spans="1:16">
      <c r="A16" s="34"/>
      <c r="B16" s="1" t="s">
        <v>15</v>
      </c>
      <c r="C16" s="4"/>
      <c r="D16" s="5"/>
      <c r="E16" s="5"/>
      <c r="F16" s="5"/>
      <c r="G16" s="6"/>
      <c r="H16" s="6"/>
      <c r="I16" s="4"/>
      <c r="J16" s="4"/>
      <c r="K16" s="5"/>
      <c r="L16" s="5"/>
      <c r="M16" s="5"/>
      <c r="N16" s="6"/>
      <c r="O16" s="6"/>
      <c r="P16" s="7"/>
    </row>
    <row r="17" spans="1:16">
      <c r="A17" s="32" t="s">
        <v>19</v>
      </c>
      <c r="B17" s="1" t="s">
        <v>13</v>
      </c>
      <c r="C17" s="4"/>
      <c r="D17" s="5"/>
      <c r="E17" s="5"/>
      <c r="F17" s="5"/>
      <c r="G17" s="6"/>
      <c r="H17" s="6"/>
      <c r="I17" s="4"/>
      <c r="J17" s="4"/>
      <c r="K17" s="5"/>
      <c r="L17" s="5"/>
      <c r="M17" s="5"/>
      <c r="N17" s="6"/>
      <c r="O17" s="6"/>
      <c r="P17" s="16"/>
    </row>
    <row r="18" spans="1:16">
      <c r="A18" s="33"/>
      <c r="B18" s="1" t="s">
        <v>14</v>
      </c>
      <c r="C18" s="4"/>
      <c r="D18" s="5"/>
      <c r="E18" s="5"/>
      <c r="F18" s="5"/>
      <c r="G18" s="6"/>
      <c r="H18" s="6"/>
      <c r="I18" s="4"/>
      <c r="J18" s="4"/>
      <c r="K18" s="5"/>
      <c r="L18" s="5"/>
      <c r="M18" s="5"/>
      <c r="N18" s="6"/>
      <c r="O18" s="6"/>
      <c r="P18" s="16"/>
    </row>
    <row r="19" spans="1:16">
      <c r="A19" s="34"/>
      <c r="B19" s="1" t="s">
        <v>15</v>
      </c>
      <c r="C19" s="4"/>
      <c r="D19" s="5"/>
      <c r="E19" s="5"/>
      <c r="F19" s="5"/>
      <c r="G19" s="6"/>
      <c r="H19" s="6"/>
      <c r="I19" s="4"/>
      <c r="J19" s="4"/>
      <c r="K19" s="5"/>
      <c r="L19" s="5"/>
      <c r="M19" s="5"/>
      <c r="N19" s="6"/>
      <c r="O19" s="6"/>
      <c r="P19" s="16"/>
    </row>
    <row r="20" spans="1:16">
      <c r="A20" s="32" t="s">
        <v>20</v>
      </c>
      <c r="B20" s="1" t="s">
        <v>13</v>
      </c>
      <c r="C20" s="4"/>
      <c r="D20" s="5">
        <f>'[4]2011. 5월'!C38</f>
        <v>104.26129032258066</v>
      </c>
      <c r="E20" s="5">
        <f>'[4]2011. 5월'!D38</f>
        <v>86.406451612903226</v>
      </c>
      <c r="F20" s="5">
        <f>'[4]2011. 5월'!E38</f>
        <v>85.929032258064524</v>
      </c>
      <c r="G20" s="6">
        <f>'[4]2011. 5월'!F38</f>
        <v>30.547451612903231</v>
      </c>
      <c r="H20" s="6">
        <f>'[4]2011. 5월'!G38</f>
        <v>3.4732258064516142</v>
      </c>
      <c r="I20" s="4">
        <f>'[4]2011. 5월'!H38</f>
        <v>29000</v>
      </c>
      <c r="J20" s="4"/>
      <c r="K20" s="5">
        <f>'[4]2011. 5월'!J38</f>
        <v>3.887096774193548</v>
      </c>
      <c r="L20" s="5">
        <f>'[4]2011. 5월'!K38</f>
        <v>6.8580645161290317</v>
      </c>
      <c r="M20" s="5">
        <f>'[4]2011. 5월'!L38</f>
        <v>5.5419354838709669</v>
      </c>
      <c r="N20" s="6">
        <f>'[4]2011. 5월'!M38</f>
        <v>12.684225806451613</v>
      </c>
      <c r="O20" s="6">
        <f>'[4]2011. 5월'!N38</f>
        <v>1.2376774193548388</v>
      </c>
      <c r="P20" s="17" t="str">
        <f>'[4]2011. 5월'!O38</f>
        <v>&lt;30</v>
      </c>
    </row>
    <row r="21" spans="1:16">
      <c r="A21" s="33"/>
      <c r="B21" s="1" t="s">
        <v>14</v>
      </c>
      <c r="C21" s="4"/>
      <c r="D21" s="5">
        <f>'[4]2011. 5월'!C37</f>
        <v>142.80000000000001</v>
      </c>
      <c r="E21" s="5">
        <f>'[4]2011. 5월'!D37</f>
        <v>119.1</v>
      </c>
      <c r="F21" s="5">
        <f>'[4]2011. 5월'!E37</f>
        <v>142</v>
      </c>
      <c r="G21" s="6">
        <f>'[4]2011. 5월'!F37</f>
        <v>40.32</v>
      </c>
      <c r="H21" s="6">
        <f>'[4]2011. 5월'!G37</f>
        <v>4.3680000000000003</v>
      </c>
      <c r="I21" s="4">
        <f>'[4]2011. 5월'!H37</f>
        <v>33500</v>
      </c>
      <c r="J21" s="4"/>
      <c r="K21" s="5">
        <f>'[4]2011. 5월'!J37</f>
        <v>7.9</v>
      </c>
      <c r="L21" s="5">
        <f>'[4]2011. 5월'!K37</f>
        <v>13.3</v>
      </c>
      <c r="M21" s="5">
        <f>'[4]2011. 5월'!L37</f>
        <v>9.4</v>
      </c>
      <c r="N21" s="6">
        <f>'[4]2011. 5월'!M37</f>
        <v>18.431999999999999</v>
      </c>
      <c r="O21" s="6">
        <f>'[4]2011. 5월'!N37</f>
        <v>1.788</v>
      </c>
      <c r="P21" s="17" t="str">
        <f>'[4]2011. 5월'!O37</f>
        <v>&lt;30</v>
      </c>
    </row>
    <row r="22" spans="1:16">
      <c r="A22" s="34"/>
      <c r="B22" s="1" t="s">
        <v>15</v>
      </c>
      <c r="C22" s="4"/>
      <c r="D22" s="5">
        <f>'[4]2011. 5월'!C36</f>
        <v>75.900000000000006</v>
      </c>
      <c r="E22" s="5">
        <f>'[4]2011. 5월'!D36</f>
        <v>63.1</v>
      </c>
      <c r="F22" s="5">
        <f>'[4]2011. 5월'!E36</f>
        <v>70</v>
      </c>
      <c r="G22" s="6">
        <f>'[4]2011. 5월'!F36</f>
        <v>25.344000000000001</v>
      </c>
      <c r="H22" s="6">
        <f>'[4]2011. 5월'!G36</f>
        <v>2.3519999999999999</v>
      </c>
      <c r="I22" s="4">
        <f>'[4]2011. 5월'!H36</f>
        <v>24500</v>
      </c>
      <c r="J22" s="4"/>
      <c r="K22" s="5">
        <f>'[4]2011. 5월'!J36</f>
        <v>2.2999999999999998</v>
      </c>
      <c r="L22" s="5">
        <f>'[4]2011. 5월'!K36</f>
        <v>4.7</v>
      </c>
      <c r="M22" s="5">
        <f>'[4]2011. 5월'!L36</f>
        <v>1.8</v>
      </c>
      <c r="N22" s="6">
        <f>'[4]2011. 5월'!M36</f>
        <v>9.4320000000000004</v>
      </c>
      <c r="O22" s="6">
        <f>'[4]2011. 5월'!N36</f>
        <v>0.94799999999999995</v>
      </c>
      <c r="P22" s="17" t="str">
        <f>'[4]2011. 5월'!O36</f>
        <v>&lt;30</v>
      </c>
    </row>
    <row r="23" spans="1:16">
      <c r="A23" s="32" t="s">
        <v>21</v>
      </c>
      <c r="B23" s="1" t="s">
        <v>13</v>
      </c>
      <c r="C23" s="4"/>
      <c r="D23" s="5">
        <f>'[4]2011. 6월'!C38</f>
        <v>99.066666666666663</v>
      </c>
      <c r="E23" s="5">
        <f>'[4]2011. 6월'!D38</f>
        <v>83.363333333333301</v>
      </c>
      <c r="F23" s="5">
        <f>'[4]2011. 6월'!E38</f>
        <v>80.72999999999999</v>
      </c>
      <c r="G23" s="6">
        <f>'[4]2011. 6월'!F38</f>
        <v>28.938133333333337</v>
      </c>
      <c r="H23" s="6">
        <f>'[4]2011. 6월'!G38</f>
        <v>3.2816000000000001</v>
      </c>
      <c r="I23" s="4">
        <f>'[4]2011. 6월'!H38</f>
        <v>29000</v>
      </c>
      <c r="J23" s="4"/>
      <c r="K23" s="5">
        <f>'[4]2011. 6월'!J38</f>
        <v>4.0433333333333321</v>
      </c>
      <c r="L23" s="5">
        <f>'[4]2011. 6월'!K38</f>
        <v>7.1633333333333331</v>
      </c>
      <c r="M23" s="5">
        <f>'[4]2011. 6월'!L38</f>
        <v>6.16</v>
      </c>
      <c r="N23" s="6">
        <f>'[4]2011. 6월'!M38</f>
        <v>12.334100000000001</v>
      </c>
      <c r="O23" s="6">
        <f>'[4]2011. 6월'!N38</f>
        <v>1.1639999999999999</v>
      </c>
      <c r="P23" s="17" t="str">
        <f>'[4]2011. 6월'!O38</f>
        <v>&lt;30</v>
      </c>
    </row>
    <row r="24" spans="1:16">
      <c r="A24" s="33"/>
      <c r="B24" s="1" t="s">
        <v>14</v>
      </c>
      <c r="C24" s="4"/>
      <c r="D24" s="5">
        <f>'[4]2011. 6월'!C37</f>
        <v>135.9</v>
      </c>
      <c r="E24" s="5">
        <f>'[4]2011. 6월'!D37</f>
        <v>113.8</v>
      </c>
      <c r="F24" s="5">
        <f>'[4]2011. 6월'!E37</f>
        <v>105</v>
      </c>
      <c r="G24" s="6">
        <f>'[4]2011. 6월'!F37</f>
        <v>36.880000000000003</v>
      </c>
      <c r="H24" s="6">
        <f>'[4]2011. 6월'!G37</f>
        <v>4.3680000000000003</v>
      </c>
      <c r="I24" s="4">
        <f>'[4]2011. 6월'!H37</f>
        <v>33500</v>
      </c>
      <c r="J24" s="4"/>
      <c r="K24" s="5">
        <f>'[4]2011. 6월'!J37</f>
        <v>7.6</v>
      </c>
      <c r="L24" s="5">
        <f>'[4]2011. 6월'!K37</f>
        <v>13</v>
      </c>
      <c r="M24" s="5">
        <f>'[4]2011. 6월'!L37</f>
        <v>8.9</v>
      </c>
      <c r="N24" s="6">
        <f>'[4]2011. 6월'!M37</f>
        <v>17</v>
      </c>
      <c r="O24" s="6">
        <f>'[4]2011. 6월'!N37</f>
        <v>1.64</v>
      </c>
      <c r="P24" s="17" t="str">
        <f>'[4]2011. 6월'!O37</f>
        <v>&lt;30</v>
      </c>
    </row>
    <row r="25" spans="1:16">
      <c r="A25" s="34"/>
      <c r="B25" s="1" t="s">
        <v>15</v>
      </c>
      <c r="C25" s="4"/>
      <c r="D25" s="5">
        <f>'[4]2011. 6월'!C36</f>
        <v>62.4</v>
      </c>
      <c r="E25" s="5">
        <f>'[4]2011. 6월'!D36</f>
        <v>51.9</v>
      </c>
      <c r="F25" s="5">
        <f>'[4]2011. 6월'!E36</f>
        <v>62</v>
      </c>
      <c r="G25" s="6">
        <f>'[4]2011. 6월'!F36</f>
        <v>23.92</v>
      </c>
      <c r="H25" s="6">
        <f>'[4]2011. 6월'!G36</f>
        <v>1.98</v>
      </c>
      <c r="I25" s="4">
        <f>'[4]2011. 6월'!H36</f>
        <v>26000</v>
      </c>
      <c r="J25" s="4"/>
      <c r="K25" s="5">
        <f>'[4]2011. 6월'!J36</f>
        <v>2.8</v>
      </c>
      <c r="L25" s="5">
        <f>'[4]2011. 6월'!K36</f>
        <v>4.9000000000000004</v>
      </c>
      <c r="M25" s="5">
        <f>'[4]2011. 6월'!L36</f>
        <v>4.4000000000000004</v>
      </c>
      <c r="N25" s="6">
        <f>'[4]2011. 6월'!M36</f>
        <v>8.48</v>
      </c>
      <c r="O25" s="6">
        <f>'[4]2011. 6월'!N36</f>
        <v>0.73599999999999999</v>
      </c>
      <c r="P25" s="17" t="str">
        <f>'[4]2011. 6월'!O36</f>
        <v>&lt;30</v>
      </c>
    </row>
    <row r="26" spans="1:16">
      <c r="A26" s="32" t="s">
        <v>22</v>
      </c>
      <c r="B26" s="1" t="s">
        <v>13</v>
      </c>
      <c r="C26" s="4"/>
      <c r="D26" s="5">
        <f>'[4]2011. 7월'!C38</f>
        <v>97.370967741935473</v>
      </c>
      <c r="E26" s="5">
        <f>'[4]2011. 7월'!D38</f>
        <v>80.700000000000017</v>
      </c>
      <c r="F26" s="5">
        <f>'[4]2011. 7월'!E38</f>
        <v>80.535483870967738</v>
      </c>
      <c r="G26" s="6">
        <f>'[4]2011. 7월'!F38</f>
        <v>28.28148387096774</v>
      </c>
      <c r="H26" s="6">
        <f>'[4]2011. 7월'!G38</f>
        <v>3.0778064516129029</v>
      </c>
      <c r="I26" s="4">
        <f>'[4]2011. 7월'!H38</f>
        <v>29000</v>
      </c>
      <c r="J26" s="4"/>
      <c r="K26" s="5">
        <f>'[4]2011. 7월'!J38</f>
        <v>3.7580645161290329</v>
      </c>
      <c r="L26" s="5">
        <f>'[4]2011. 7월'!K38</f>
        <v>6.4354838709677411</v>
      </c>
      <c r="M26" s="5">
        <f>'[4]2011. 7월'!L38</f>
        <v>6.7096774193548372</v>
      </c>
      <c r="N26" s="6">
        <f>'[4]2011. 7월'!M38</f>
        <v>11.163709677419353</v>
      </c>
      <c r="O26" s="6">
        <f>'[4]2011. 7월'!N38</f>
        <v>0.99874193548387102</v>
      </c>
      <c r="P26" s="17" t="str">
        <f>'[4]2011. 7월'!O38</f>
        <v>&lt;30</v>
      </c>
    </row>
    <row r="27" spans="1:16">
      <c r="A27" s="33"/>
      <c r="B27" s="1" t="s">
        <v>14</v>
      </c>
      <c r="C27" s="4"/>
      <c r="D27" s="5">
        <f>'[4]2011. 7월'!C37</f>
        <v>112.5</v>
      </c>
      <c r="E27" s="5">
        <f>'[4]2011. 7월'!D37</f>
        <v>94</v>
      </c>
      <c r="F27" s="5">
        <f>'[4]2011. 7월'!E37</f>
        <v>98</v>
      </c>
      <c r="G27" s="6">
        <f>'[4]2011. 7월'!F37</f>
        <v>35.119999999999997</v>
      </c>
      <c r="H27" s="6">
        <f>'[4]2011. 7월'!G37</f>
        <v>3.8159999999999998</v>
      </c>
      <c r="I27" s="4">
        <f>'[4]2011. 7월'!H37</f>
        <v>33500</v>
      </c>
      <c r="J27" s="4"/>
      <c r="K27" s="5">
        <f>'[4]2011. 7월'!J37</f>
        <v>5.7</v>
      </c>
      <c r="L27" s="5">
        <f>'[4]2011. 7월'!K37</f>
        <v>9.8000000000000007</v>
      </c>
      <c r="M27" s="5">
        <f>'[4]2011. 7월'!L37</f>
        <v>8.9</v>
      </c>
      <c r="N27" s="6">
        <f>'[4]2011. 7월'!M37</f>
        <v>15.82</v>
      </c>
      <c r="O27" s="6">
        <f>'[4]2011. 7월'!N37</f>
        <v>1.4</v>
      </c>
      <c r="P27" s="17" t="str">
        <f>'[4]2011. 7월'!O37</f>
        <v>&lt;30</v>
      </c>
    </row>
    <row r="28" spans="1:16">
      <c r="A28" s="34"/>
      <c r="B28" s="1" t="s">
        <v>15</v>
      </c>
      <c r="C28" s="4"/>
      <c r="D28" s="5">
        <f>'[4]2011. 7월'!C36</f>
        <v>80.599999999999994</v>
      </c>
      <c r="E28" s="5">
        <f>'[4]2011. 7월'!D36</f>
        <v>65.900000000000006</v>
      </c>
      <c r="F28" s="5">
        <f>'[4]2011. 7월'!E36</f>
        <v>54</v>
      </c>
      <c r="G28" s="6">
        <f>'[4]2011. 7월'!F36</f>
        <v>18.192</v>
      </c>
      <c r="H28" s="6">
        <f>'[4]2011. 7월'!G36</f>
        <v>2.02</v>
      </c>
      <c r="I28" s="4">
        <f>'[4]2011. 7월'!H36</f>
        <v>26000</v>
      </c>
      <c r="J28" s="4"/>
      <c r="K28" s="5">
        <f>'[4]2011. 7월'!J36</f>
        <v>2.9</v>
      </c>
      <c r="L28" s="5">
        <f>'[4]2011. 7월'!K36</f>
        <v>4.9000000000000004</v>
      </c>
      <c r="M28" s="5">
        <f>'[4]2011. 7월'!L36</f>
        <v>4</v>
      </c>
      <c r="N28" s="6">
        <f>'[4]2011. 7월'!M36</f>
        <v>9.4320000000000004</v>
      </c>
      <c r="O28" s="6">
        <f>'[4]2011. 7월'!N36</f>
        <v>0.73799999999999999</v>
      </c>
      <c r="P28" s="17" t="str">
        <f>'[4]2011. 7월'!O36</f>
        <v>&lt;30</v>
      </c>
    </row>
    <row r="29" spans="1:16">
      <c r="A29" s="32" t="s">
        <v>23</v>
      </c>
      <c r="B29" s="1" t="s">
        <v>13</v>
      </c>
      <c r="C29" s="4">
        <f>'[4]2011. 8월'!B38</f>
        <v>156.125</v>
      </c>
      <c r="D29" s="5">
        <f>'[4]2011. 8월'!C38</f>
        <v>101.59354838709676</v>
      </c>
      <c r="E29" s="5">
        <f>'[4]2011. 8월'!D38</f>
        <v>84.061290322580675</v>
      </c>
      <c r="F29" s="5">
        <f>'[4]2011. 8월'!E38</f>
        <v>88.403225806451616</v>
      </c>
      <c r="G29" s="6">
        <f>'[4]2011. 8월'!F38</f>
        <v>30.776645161290322</v>
      </c>
      <c r="H29" s="6">
        <f>'[4]2011. 8월'!G38</f>
        <v>3.2947096774193545</v>
      </c>
      <c r="I29" s="4">
        <f>'[4]2011. 8월'!H38</f>
        <v>30000</v>
      </c>
      <c r="J29" s="4">
        <f>'[4]2011. 8월'!I38</f>
        <v>156.125</v>
      </c>
      <c r="K29" s="5">
        <f>'[4]2011. 8월'!J38</f>
        <v>3.8225806451612905</v>
      </c>
      <c r="L29" s="5">
        <f>'[4]2011. 8월'!K38</f>
        <v>6.5677419354838706</v>
      </c>
      <c r="M29" s="5">
        <f>'[4]2011. 8월'!L38</f>
        <v>7.0164516129032268</v>
      </c>
      <c r="N29" s="6">
        <f>'[4]2011. 8월'!M38</f>
        <v>10.380483870967742</v>
      </c>
      <c r="O29" s="6">
        <f>'[4]2011. 8월'!N38</f>
        <v>0.94354838709677424</v>
      </c>
      <c r="P29" s="17" t="str">
        <f>'[4]2011. 8월'!O38</f>
        <v>&lt;30</v>
      </c>
    </row>
    <row r="30" spans="1:16">
      <c r="A30" s="33"/>
      <c r="B30" s="1" t="s">
        <v>14</v>
      </c>
      <c r="C30" s="4">
        <f>'[4]2011. 8월'!B37</f>
        <v>172</v>
      </c>
      <c r="D30" s="5">
        <f>'[4]2011. 8월'!C37</f>
        <v>118.2</v>
      </c>
      <c r="E30" s="5">
        <f>'[4]2011. 8월'!D37</f>
        <v>98.2</v>
      </c>
      <c r="F30" s="5">
        <f>'[4]2011. 8월'!E37</f>
        <v>100.5</v>
      </c>
      <c r="G30" s="6">
        <f>'[4]2011. 8월'!F37</f>
        <v>35.6</v>
      </c>
      <c r="H30" s="6">
        <f>'[4]2011. 8월'!G37</f>
        <v>3.98</v>
      </c>
      <c r="I30" s="4">
        <f>'[4]2011. 8월'!H37</f>
        <v>34000</v>
      </c>
      <c r="J30" s="4">
        <f>'[4]2011. 8월'!I37</f>
        <v>172</v>
      </c>
      <c r="K30" s="5">
        <f>'[4]2011. 8월'!J37</f>
        <v>4.7</v>
      </c>
      <c r="L30" s="5">
        <f>'[4]2011. 8월'!K37</f>
        <v>8</v>
      </c>
      <c r="M30" s="5">
        <f>'[4]2011. 8월'!L37</f>
        <v>8.6</v>
      </c>
      <c r="N30" s="6">
        <f>'[4]2011. 8월'!M37</f>
        <v>12.336</v>
      </c>
      <c r="O30" s="6">
        <f>'[4]2011. 8월'!N37</f>
        <v>1.056</v>
      </c>
      <c r="P30" s="17" t="str">
        <f>'[4]2011. 8월'!O37</f>
        <v>&lt;30</v>
      </c>
    </row>
    <row r="31" spans="1:16">
      <c r="A31" s="34"/>
      <c r="B31" s="1" t="s">
        <v>15</v>
      </c>
      <c r="C31" s="4">
        <f>'[4]2011. 8월'!B36</f>
        <v>140</v>
      </c>
      <c r="D31" s="5">
        <f>'[4]2011. 8월'!C36</f>
        <v>86.2</v>
      </c>
      <c r="E31" s="5">
        <f>'[4]2011. 8월'!D36</f>
        <v>70.8</v>
      </c>
      <c r="F31" s="5">
        <f>'[4]2011. 8월'!E36</f>
        <v>80</v>
      </c>
      <c r="G31" s="6">
        <f>'[4]2011. 8월'!F36</f>
        <v>27.92</v>
      </c>
      <c r="H31" s="6">
        <f>'[4]2011. 8월'!G36</f>
        <v>2.6720000000000002</v>
      </c>
      <c r="I31" s="4">
        <f>'[4]2011. 8월'!H36</f>
        <v>27000</v>
      </c>
      <c r="J31" s="4">
        <f>'[4]2011. 8월'!I36</f>
        <v>140</v>
      </c>
      <c r="K31" s="5">
        <f>'[4]2011. 8월'!J36</f>
        <v>3.3</v>
      </c>
      <c r="L31" s="5">
        <f>'[4]2011. 8월'!K36</f>
        <v>5.8</v>
      </c>
      <c r="M31" s="5">
        <f>'[4]2011. 8월'!L36</f>
        <v>5.4</v>
      </c>
      <c r="N31" s="6">
        <f>'[4]2011. 8월'!M36</f>
        <v>8.85</v>
      </c>
      <c r="O31" s="6">
        <f>'[4]2011. 8월'!N36</f>
        <v>0.81599999999999995</v>
      </c>
      <c r="P31" s="17" t="str">
        <f>'[4]2011. 8월'!O36</f>
        <v>&lt;30</v>
      </c>
    </row>
    <row r="32" spans="1:16">
      <c r="A32" s="32" t="s">
        <v>24</v>
      </c>
      <c r="B32" s="1" t="s">
        <v>13</v>
      </c>
      <c r="C32" s="4">
        <f>'[4]2011. 9월'!B38</f>
        <v>149.53333333333333</v>
      </c>
      <c r="D32" s="5">
        <f>'[4]2011. 9월'!C38</f>
        <v>99.876666666666679</v>
      </c>
      <c r="E32" s="5">
        <f>'[4]2011. 9월'!D38</f>
        <v>82.996666666666698</v>
      </c>
      <c r="F32" s="5">
        <f>'[4]2011. 9월'!E38</f>
        <v>87.253333333333345</v>
      </c>
      <c r="G32" s="6">
        <f>'[4]2011. 9월'!F38</f>
        <v>30.615333333333339</v>
      </c>
      <c r="H32" s="6">
        <f>'[4]2011. 9월'!G38</f>
        <v>3.2358000000000002</v>
      </c>
      <c r="I32" s="4">
        <f>'[4]2011. 9월'!H38</f>
        <v>30000</v>
      </c>
      <c r="J32" s="4">
        <f>'[4]2011. 9월'!I38</f>
        <v>149.53333333333333</v>
      </c>
      <c r="K32" s="5">
        <f>'[4]2011. 9월'!J38</f>
        <v>3.3266666666666662</v>
      </c>
      <c r="L32" s="5">
        <f>'[4]2011. 9월'!K38</f>
        <v>5.7733333333333325</v>
      </c>
      <c r="M32" s="5">
        <f>'[4]2011. 9월'!L38</f>
        <v>4.49</v>
      </c>
      <c r="N32" s="6">
        <f>'[4]2011. 9월'!M38</f>
        <v>7.7071999999999994</v>
      </c>
      <c r="O32" s="6">
        <f>'[4]2011. 9월'!N38</f>
        <v>0.69396666666666673</v>
      </c>
      <c r="P32" s="17" t="str">
        <f>'[4]2011. 9월'!O38</f>
        <v>&lt;30</v>
      </c>
    </row>
    <row r="33" spans="1:16">
      <c r="A33" s="33"/>
      <c r="B33" s="1" t="s">
        <v>14</v>
      </c>
      <c r="C33" s="4">
        <f>'[4]2011. 9월'!B37</f>
        <v>162</v>
      </c>
      <c r="D33" s="5">
        <f>'[4]2011. 9월'!C37</f>
        <v>118.2</v>
      </c>
      <c r="E33" s="5">
        <f>'[4]2011. 9월'!D37</f>
        <v>98.2</v>
      </c>
      <c r="F33" s="5">
        <f>'[4]2011. 9월'!E37</f>
        <v>112</v>
      </c>
      <c r="G33" s="6">
        <f>'[4]2011. 9월'!F37</f>
        <v>35.200000000000003</v>
      </c>
      <c r="H33" s="6">
        <f>'[4]2011. 9월'!G37</f>
        <v>3.98</v>
      </c>
      <c r="I33" s="4">
        <f>'[4]2011. 9월'!H37</f>
        <v>34000</v>
      </c>
      <c r="J33" s="4">
        <f>'[4]2011. 9월'!I37</f>
        <v>162</v>
      </c>
      <c r="K33" s="5">
        <f>'[4]2011. 9월'!J37</f>
        <v>4.0999999999999996</v>
      </c>
      <c r="L33" s="5">
        <f>'[4]2011. 9월'!K37</f>
        <v>7</v>
      </c>
      <c r="M33" s="5">
        <f>'[4]2011. 9월'!L37</f>
        <v>6.6</v>
      </c>
      <c r="N33" s="6">
        <f>'[4]2011. 9월'!M37</f>
        <v>10.872</v>
      </c>
      <c r="O33" s="6">
        <f>'[4]2011. 9월'!N37</f>
        <v>0.97599999999999998</v>
      </c>
      <c r="P33" s="17" t="str">
        <f>'[4]2011. 9월'!O37</f>
        <v>&lt;30</v>
      </c>
    </row>
    <row r="34" spans="1:16">
      <c r="A34" s="34"/>
      <c r="B34" s="1" t="s">
        <v>15</v>
      </c>
      <c r="C34" s="4">
        <f>'[4]2011. 9월'!B36</f>
        <v>140</v>
      </c>
      <c r="D34" s="5">
        <f>'[4]2011. 9월'!C36</f>
        <v>87.6</v>
      </c>
      <c r="E34" s="5">
        <f>'[4]2011. 9월'!D36</f>
        <v>71.8</v>
      </c>
      <c r="F34" s="5">
        <f>'[4]2011. 9월'!E36</f>
        <v>62</v>
      </c>
      <c r="G34" s="6">
        <f>'[4]2011. 9월'!F36</f>
        <v>25.74</v>
      </c>
      <c r="H34" s="6">
        <f>'[4]2011. 9월'!G36</f>
        <v>2.5680000000000001</v>
      </c>
      <c r="I34" s="4">
        <f>'[4]2011. 9월'!H36</f>
        <v>27000</v>
      </c>
      <c r="J34" s="4">
        <f>'[4]2011. 9월'!I36</f>
        <v>140</v>
      </c>
      <c r="K34" s="5">
        <f>'[4]2011. 9월'!J36</f>
        <v>2.2999999999999998</v>
      </c>
      <c r="L34" s="5">
        <f>'[4]2011. 9월'!K36</f>
        <v>4</v>
      </c>
      <c r="M34" s="5">
        <f>'[4]2011. 9월'!L36</f>
        <v>2.4</v>
      </c>
      <c r="N34" s="6">
        <f>'[4]2011. 9월'!M36</f>
        <v>5.04</v>
      </c>
      <c r="O34" s="6">
        <f>'[4]2011. 9월'!N36</f>
        <v>0.42</v>
      </c>
      <c r="P34" s="17" t="str">
        <f>'[4]2011. 9월'!O36</f>
        <v>&lt;30</v>
      </c>
    </row>
    <row r="35" spans="1:16">
      <c r="A35" s="32" t="s">
        <v>25</v>
      </c>
      <c r="B35" s="1" t="s">
        <v>13</v>
      </c>
      <c r="C35" s="4">
        <f>'[4]2011. 10월'!B38</f>
        <v>147.87096774193549</v>
      </c>
      <c r="D35" s="5">
        <f>'[4]2011. 10월'!C38</f>
        <v>101.13548387096775</v>
      </c>
      <c r="E35" s="5">
        <f>'[4]2011. 10월'!D38</f>
        <v>84.212903225806457</v>
      </c>
      <c r="F35" s="5">
        <f>'[4]2011. 10월'!E38</f>
        <v>92.087096774193554</v>
      </c>
      <c r="G35" s="6">
        <f>'[4]2011. 10월'!F38</f>
        <v>30.444838709677427</v>
      </c>
      <c r="H35" s="6">
        <f>'[4]2011. 10월'!G38</f>
        <v>3.2161935483870976</v>
      </c>
      <c r="I35" s="4">
        <f>'[4]2011. 10월'!H38</f>
        <v>30000</v>
      </c>
      <c r="J35" s="4">
        <f>'[4]2011. 10월'!I38</f>
        <v>147.87096774193549</v>
      </c>
      <c r="K35" s="5">
        <f>'[4]2011. 10월'!J38</f>
        <v>3.3</v>
      </c>
      <c r="L35" s="5">
        <f>'[4]2011. 10월'!K38</f>
        <v>5.7322580645161283</v>
      </c>
      <c r="M35" s="5">
        <f>'[4]2011. 10월'!L38</f>
        <v>5.1419354838709683</v>
      </c>
      <c r="N35" s="6">
        <f>'[4]2011. 10월'!M38</f>
        <v>8.2642580645161292</v>
      </c>
      <c r="O35" s="6">
        <f>'[4]2011. 10월'!N38</f>
        <v>0.83632258064516152</v>
      </c>
      <c r="P35" s="17" t="str">
        <f>'[4]2011. 10월'!O38</f>
        <v>&lt;30</v>
      </c>
    </row>
    <row r="36" spans="1:16">
      <c r="A36" s="33"/>
      <c r="B36" s="1" t="s">
        <v>14</v>
      </c>
      <c r="C36" s="4">
        <f>'[4]2011. 10월'!B37</f>
        <v>158</v>
      </c>
      <c r="D36" s="5">
        <f>'[4]2011. 10월'!C37</f>
        <v>115.2</v>
      </c>
      <c r="E36" s="5">
        <f>'[4]2011. 10월'!D37</f>
        <v>96</v>
      </c>
      <c r="F36" s="5">
        <f>'[4]2011. 10월'!E37</f>
        <v>114</v>
      </c>
      <c r="G36" s="6">
        <f>'[4]2011. 10월'!F37</f>
        <v>34.68</v>
      </c>
      <c r="H36" s="6">
        <f>'[4]2011. 10월'!G37</f>
        <v>3.6240000000000001</v>
      </c>
      <c r="I36" s="4">
        <f>'[4]2011. 10월'!H37</f>
        <v>34000</v>
      </c>
      <c r="J36" s="4">
        <f>'[4]2011. 10월'!I37</f>
        <v>158</v>
      </c>
      <c r="K36" s="5">
        <f>'[4]2011. 10월'!J37</f>
        <v>3.8</v>
      </c>
      <c r="L36" s="5">
        <f>'[4]2011. 10월'!K37</f>
        <v>6.6</v>
      </c>
      <c r="M36" s="5">
        <f>'[4]2011. 10월'!L37</f>
        <v>6.3</v>
      </c>
      <c r="N36" s="6">
        <f>'[4]2011. 10월'!M37</f>
        <v>9.4320000000000004</v>
      </c>
      <c r="O36" s="6">
        <f>'[4]2011. 10월'!N37</f>
        <v>0.98599999999999999</v>
      </c>
      <c r="P36" s="17" t="str">
        <f>'[4]2011. 10월'!O37</f>
        <v>&lt;30</v>
      </c>
    </row>
    <row r="37" spans="1:16">
      <c r="A37" s="34"/>
      <c r="B37" s="1" t="s">
        <v>15</v>
      </c>
      <c r="C37" s="4">
        <f>'[4]2011. 10월'!B36</f>
        <v>140</v>
      </c>
      <c r="D37" s="5">
        <f>'[4]2011. 10월'!C36</f>
        <v>81.599999999999994</v>
      </c>
      <c r="E37" s="5">
        <f>'[4]2011. 10월'!D36</f>
        <v>68</v>
      </c>
      <c r="F37" s="5">
        <f>'[4]2011. 10월'!E36</f>
        <v>62.9</v>
      </c>
      <c r="G37" s="6">
        <f>'[4]2011. 10월'!F36</f>
        <v>25.14</v>
      </c>
      <c r="H37" s="6">
        <f>'[4]2011. 10월'!G36</f>
        <v>2.7360000000000002</v>
      </c>
      <c r="I37" s="4">
        <f>'[4]2011. 10월'!H36</f>
        <v>27000</v>
      </c>
      <c r="J37" s="4">
        <f>'[4]2011. 10월'!I36</f>
        <v>140</v>
      </c>
      <c r="K37" s="5">
        <f>'[4]2011. 10월'!J36</f>
        <v>2.9</v>
      </c>
      <c r="L37" s="5">
        <f>'[4]2011. 10월'!K36</f>
        <v>5.0999999999999996</v>
      </c>
      <c r="M37" s="5">
        <f>'[4]2011. 10월'!L36</f>
        <v>3.6</v>
      </c>
      <c r="N37" s="6">
        <f>'[4]2011. 10월'!M36</f>
        <v>6.7039999999999997</v>
      </c>
      <c r="O37" s="6">
        <f>'[4]2011. 10월'!N36</f>
        <v>0.70799999999999996</v>
      </c>
      <c r="P37" s="17" t="str">
        <f>'[4]2011. 10월'!O36</f>
        <v>&lt;30</v>
      </c>
    </row>
    <row r="38" spans="1:16">
      <c r="A38" s="32" t="s">
        <v>26</v>
      </c>
      <c r="B38" s="1" t="s">
        <v>13</v>
      </c>
      <c r="C38" s="4">
        <f>'[4]2011. 11월'!B38</f>
        <v>151.16666666666666</v>
      </c>
      <c r="D38" s="5">
        <f>'[4]2011. 11월'!C38</f>
        <v>100.04</v>
      </c>
      <c r="E38" s="5">
        <f>'[4]2011. 11월'!D38</f>
        <v>83.240000000000009</v>
      </c>
      <c r="F38" s="5">
        <f>'[4]2011. 11월'!E38</f>
        <v>91.546666666666681</v>
      </c>
      <c r="G38" s="6">
        <f>'[4]2011. 11월'!F38</f>
        <v>30.493666666666666</v>
      </c>
      <c r="H38" s="6">
        <f>'[4]2011. 11월'!G38</f>
        <v>3.1259999999999999</v>
      </c>
      <c r="I38" s="4">
        <f>'[4]2011. 11월'!H38</f>
        <v>30000</v>
      </c>
      <c r="J38" s="4">
        <f>'[4]2011. 11월'!I38</f>
        <v>151.16666666666666</v>
      </c>
      <c r="K38" s="5">
        <f>'[4]2011. 11월'!J38</f>
        <v>3.5499999999999994</v>
      </c>
      <c r="L38" s="5">
        <f>'[4]2011. 11월'!K38</f>
        <v>6.1533333333333333</v>
      </c>
      <c r="M38" s="5">
        <f>'[4]2011. 11월'!L38</f>
        <v>5.6499999999999995</v>
      </c>
      <c r="N38" s="6">
        <f>'[4]2011. 11월'!M38</f>
        <v>8.2833333333333332</v>
      </c>
      <c r="O38" s="6">
        <f>'[4]2011. 11월'!N38</f>
        <v>0.85246666666666671</v>
      </c>
      <c r="P38" s="17" t="str">
        <f>'[4]2011. 11월'!O38</f>
        <v>&lt;30</v>
      </c>
    </row>
    <row r="39" spans="1:16">
      <c r="A39" s="33"/>
      <c r="B39" s="1" t="s">
        <v>14</v>
      </c>
      <c r="C39" s="4">
        <f>'[4]2011. 11월'!B37</f>
        <v>157</v>
      </c>
      <c r="D39" s="5">
        <f>'[4]2011. 11월'!C37</f>
        <v>117.6</v>
      </c>
      <c r="E39" s="5">
        <f>'[4]2011. 11월'!D37</f>
        <v>97</v>
      </c>
      <c r="F39" s="5">
        <f>'[4]2011. 11월'!E37</f>
        <v>111.3</v>
      </c>
      <c r="G39" s="6">
        <f>'[4]2011. 11월'!F37</f>
        <v>35.68</v>
      </c>
      <c r="H39" s="6">
        <f>'[4]2011. 11월'!G37</f>
        <v>3.504</v>
      </c>
      <c r="I39" s="4">
        <f>'[4]2011. 11월'!H37</f>
        <v>33000</v>
      </c>
      <c r="J39" s="4">
        <f>'[4]2011. 11월'!I37</f>
        <v>157</v>
      </c>
      <c r="K39" s="5">
        <f>'[4]2011. 11월'!J37</f>
        <v>3.8</v>
      </c>
      <c r="L39" s="5">
        <f>'[4]2011. 11월'!K37</f>
        <v>6.6</v>
      </c>
      <c r="M39" s="5">
        <f>'[4]2011. 11월'!L37</f>
        <v>6.8</v>
      </c>
      <c r="N39" s="6">
        <f>'[4]2011. 11월'!M37</f>
        <v>9.9499999999999993</v>
      </c>
      <c r="O39" s="6">
        <f>'[4]2011. 11월'!N37</f>
        <v>1.03</v>
      </c>
      <c r="P39" s="17" t="str">
        <f>'[4]2011. 11월'!O37</f>
        <v>&lt;30</v>
      </c>
    </row>
    <row r="40" spans="1:16">
      <c r="A40" s="34"/>
      <c r="B40" s="1" t="s">
        <v>15</v>
      </c>
      <c r="C40" s="4">
        <f>'[4]2011. 11월'!B36</f>
        <v>142</v>
      </c>
      <c r="D40" s="5">
        <f>'[4]2011. 11월'!C36</f>
        <v>83.6</v>
      </c>
      <c r="E40" s="5">
        <f>'[4]2011. 11월'!D36</f>
        <v>69.599999999999994</v>
      </c>
      <c r="F40" s="5">
        <f>'[4]2011. 11월'!E36</f>
        <v>74</v>
      </c>
      <c r="G40" s="6">
        <f>'[4]2011. 11월'!F36</f>
        <v>26.76</v>
      </c>
      <c r="H40" s="6">
        <f>'[4]2011. 11월'!G36</f>
        <v>2.4239999999999999</v>
      </c>
      <c r="I40" s="4">
        <f>'[4]2011. 11월'!H36</f>
        <v>27000</v>
      </c>
      <c r="J40" s="4">
        <f>'[4]2011. 11월'!I36</f>
        <v>142</v>
      </c>
      <c r="K40" s="5">
        <f>'[4]2011. 11월'!J36</f>
        <v>3.2</v>
      </c>
      <c r="L40" s="5">
        <f>'[4]2011. 11월'!K36</f>
        <v>5.5</v>
      </c>
      <c r="M40" s="5">
        <f>'[4]2011. 11월'!L36</f>
        <v>5</v>
      </c>
      <c r="N40" s="6">
        <f>'[4]2011. 11월'!M36</f>
        <v>7.1360000000000001</v>
      </c>
      <c r="O40" s="6">
        <f>'[4]2011. 11월'!N36</f>
        <v>0.63200000000000001</v>
      </c>
      <c r="P40" s="17" t="str">
        <f>'[4]2011. 11월'!O36</f>
        <v>&lt;30</v>
      </c>
    </row>
    <row r="41" spans="1:16">
      <c r="A41" s="32" t="s">
        <v>27</v>
      </c>
      <c r="B41" s="1" t="s">
        <v>13</v>
      </c>
      <c r="C41" s="4">
        <f>'[4]2011. 12월'!B38</f>
        <v>150.87096774193549</v>
      </c>
      <c r="D41" s="5">
        <f>'[4]2011. 12월'!C38</f>
        <v>99.345161290322594</v>
      </c>
      <c r="E41" s="5">
        <f>'[4]2011. 12월'!D38</f>
        <v>83.09032258064515</v>
      </c>
      <c r="F41" s="5">
        <f>'[4]2011. 12월'!E38</f>
        <v>93.158064516129045</v>
      </c>
      <c r="G41" s="6">
        <f>'[4]2011. 12월'!F38</f>
        <v>29.750322580645157</v>
      </c>
      <c r="H41" s="6">
        <f>'[4]2011. 12월'!G38</f>
        <v>3.1713548387096777</v>
      </c>
      <c r="I41" s="4">
        <f>'[4]2011. 12월'!H38</f>
        <v>30000</v>
      </c>
      <c r="J41" s="4">
        <f>'[4]2011. 12월'!I38</f>
        <v>150.87096774193549</v>
      </c>
      <c r="K41" s="5">
        <f>'[4]2011. 12월'!J38</f>
        <v>3.7387096774193536</v>
      </c>
      <c r="L41" s="5">
        <f>'[4]2011. 12월'!K38</f>
        <v>6.5032258064516117</v>
      </c>
      <c r="M41" s="5">
        <f>'[4]2011. 12월'!L38</f>
        <v>6.3064516129032242</v>
      </c>
      <c r="N41" s="6">
        <f>'[4]2011. 12월'!M38</f>
        <v>8.316451612903224</v>
      </c>
      <c r="O41" s="6">
        <f>'[4]2011. 12월'!N38</f>
        <v>0.86780645161290326</v>
      </c>
      <c r="P41" s="17" t="str">
        <f>'[4]2011. 12월'!O38</f>
        <v>&lt;30</v>
      </c>
    </row>
    <row r="42" spans="1:16">
      <c r="A42" s="33"/>
      <c r="B42" s="1" t="s">
        <v>14</v>
      </c>
      <c r="C42" s="4">
        <f>'[4]2011. 12월'!B37</f>
        <v>167</v>
      </c>
      <c r="D42" s="5">
        <f>'[4]2011. 12월'!C37</f>
        <v>117.6</v>
      </c>
      <c r="E42" s="5">
        <f>'[4]2011. 12월'!D37</f>
        <v>97</v>
      </c>
      <c r="F42" s="5">
        <f>'[4]2011. 12월'!E37</f>
        <v>109.4</v>
      </c>
      <c r="G42" s="6">
        <f>'[4]2011. 12월'!F37</f>
        <v>35.68</v>
      </c>
      <c r="H42" s="6">
        <f>'[4]2011. 12월'!G37</f>
        <v>3.4239999999999999</v>
      </c>
      <c r="I42" s="4">
        <f>'[4]2011. 12월'!H37</f>
        <v>33000</v>
      </c>
      <c r="J42" s="4">
        <f>'[4]2011. 12월'!I37</f>
        <v>167</v>
      </c>
      <c r="K42" s="5">
        <f>'[4]2011. 12월'!J37</f>
        <v>4.5</v>
      </c>
      <c r="L42" s="5">
        <f>'[4]2011. 12월'!K37</f>
        <v>7.8</v>
      </c>
      <c r="M42" s="5">
        <f>'[4]2011. 12월'!L37</f>
        <v>7.4</v>
      </c>
      <c r="N42" s="6">
        <f>'[4]2011. 12월'!M37</f>
        <v>9.9499999999999993</v>
      </c>
      <c r="O42" s="6">
        <f>'[4]2011. 12월'!N37</f>
        <v>1.03</v>
      </c>
      <c r="P42" s="17" t="str">
        <f>'[4]2011. 12월'!O37</f>
        <v>&lt;30</v>
      </c>
    </row>
    <row r="43" spans="1:16" ht="17.25" thickBot="1">
      <c r="A43" s="37"/>
      <c r="B43" s="8" t="s">
        <v>15</v>
      </c>
      <c r="C43" s="9">
        <f>'[4]2011. 12월'!B36</f>
        <v>138</v>
      </c>
      <c r="D43" s="10">
        <f>'[4]2011. 12월'!C36</f>
        <v>86.4</v>
      </c>
      <c r="E43" s="10">
        <f>'[4]2011. 12월'!D36</f>
        <v>73.8</v>
      </c>
      <c r="F43" s="10">
        <f>'[4]2011. 12월'!E36</f>
        <v>76.3</v>
      </c>
      <c r="G43" s="10">
        <f>'[4]2011. 12월'!F36</f>
        <v>23.7</v>
      </c>
      <c r="H43" s="10">
        <f>'[4]2011. 12월'!G36</f>
        <v>2.9</v>
      </c>
      <c r="I43" s="9">
        <f>'[4]2011. 12월'!H36</f>
        <v>26000</v>
      </c>
      <c r="J43" s="9">
        <f>'[4]2011. 12월'!I36</f>
        <v>138</v>
      </c>
      <c r="K43" s="10">
        <f>'[4]2011. 12월'!J36</f>
        <v>3.3</v>
      </c>
      <c r="L43" s="10">
        <f>'[4]2011. 12월'!K36</f>
        <v>5.7</v>
      </c>
      <c r="M43" s="10">
        <f>'[4]2011. 12월'!L36</f>
        <v>5.2</v>
      </c>
      <c r="N43" s="10">
        <f>'[4]2011. 12월'!M36</f>
        <v>6.7359999999999998</v>
      </c>
      <c r="O43" s="10">
        <f>'[4]2011. 12월'!N36</f>
        <v>0.63200000000000001</v>
      </c>
      <c r="P43" s="18" t="str">
        <f>'[4]2011. 12월'!O36</f>
        <v>&lt;30</v>
      </c>
    </row>
  </sheetData>
  <mergeCells count="21">
    <mergeCell ref="A38:A40"/>
    <mergeCell ref="A41:A43"/>
    <mergeCell ref="A20:A22"/>
    <mergeCell ref="A23:A25"/>
    <mergeCell ref="A26:A28"/>
    <mergeCell ref="A29:A31"/>
    <mergeCell ref="A32:A34"/>
    <mergeCell ref="A35:A37"/>
    <mergeCell ref="A1:J1"/>
    <mergeCell ref="A2:D2"/>
    <mergeCell ref="A3:A4"/>
    <mergeCell ref="B3:B4"/>
    <mergeCell ref="C3:C4"/>
    <mergeCell ref="D3:I3"/>
    <mergeCell ref="J3:J4"/>
    <mergeCell ref="A17:A19"/>
    <mergeCell ref="A14:A16"/>
    <mergeCell ref="K3:P3"/>
    <mergeCell ref="A5:A7"/>
    <mergeCell ref="A8:A10"/>
    <mergeCell ref="A11:A13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3"/>
  <sheetViews>
    <sheetView view="pageBreakPreview" topLeftCell="A9" zoomScaleNormal="100" workbookViewId="0">
      <selection activeCell="R27" sqref="R27"/>
    </sheetView>
  </sheetViews>
  <sheetFormatPr defaultRowHeight="16.5"/>
  <cols>
    <col min="1" max="16" width="6.625" customWidth="1"/>
  </cols>
  <sheetData>
    <row r="1" spans="1:16" ht="42" customHeight="1">
      <c r="A1" s="24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  <c r="M1" s="13"/>
      <c r="N1" s="13"/>
      <c r="O1" s="13"/>
      <c r="P1" s="13"/>
    </row>
    <row r="2" spans="1:16" ht="18.75" customHeight="1" thickBot="1">
      <c r="A2" s="30" t="s">
        <v>63</v>
      </c>
      <c r="B2" s="31"/>
      <c r="C2" s="31"/>
      <c r="D2" s="3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8.75" customHeight="1">
      <c r="A3" s="26" t="s">
        <v>0</v>
      </c>
      <c r="B3" s="20" t="s">
        <v>1</v>
      </c>
      <c r="C3" s="28" t="s">
        <v>2</v>
      </c>
      <c r="D3" s="20" t="s">
        <v>3</v>
      </c>
      <c r="E3" s="20"/>
      <c r="F3" s="20"/>
      <c r="G3" s="20"/>
      <c r="H3" s="20"/>
      <c r="I3" s="20"/>
      <c r="J3" s="28" t="s">
        <v>4</v>
      </c>
      <c r="K3" s="20" t="s">
        <v>5</v>
      </c>
      <c r="L3" s="20"/>
      <c r="M3" s="20"/>
      <c r="N3" s="20"/>
      <c r="O3" s="20"/>
      <c r="P3" s="21"/>
    </row>
    <row r="4" spans="1:16" ht="33.75">
      <c r="A4" s="22"/>
      <c r="B4" s="27"/>
      <c r="C4" s="27"/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29"/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3" t="s">
        <v>11</v>
      </c>
    </row>
    <row r="5" spans="1:16" ht="18.75" customHeight="1">
      <c r="A5" s="22" t="s">
        <v>12</v>
      </c>
      <c r="B5" s="1" t="s">
        <v>13</v>
      </c>
      <c r="C5" s="4">
        <f>[5]총괄!B19</f>
        <v>127.42083333333333</v>
      </c>
      <c r="D5" s="5">
        <f>[5]총괄!C19</f>
        <v>89.310833333333335</v>
      </c>
      <c r="E5" s="5">
        <f>[5]총괄!D19</f>
        <v>71.937916666666652</v>
      </c>
      <c r="F5" s="5">
        <f>[5]총괄!E19</f>
        <v>84.55</v>
      </c>
      <c r="G5" s="6">
        <f>[5]총괄!F19</f>
        <v>26.754933333333337</v>
      </c>
      <c r="H5" s="6">
        <f>[5]총괄!G19</f>
        <v>3.1916166666666665</v>
      </c>
      <c r="I5" s="4">
        <f>[5]총괄!H19</f>
        <v>22000</v>
      </c>
      <c r="J5" s="4">
        <f>[5]총괄!I19</f>
        <v>127.42083333333333</v>
      </c>
      <c r="K5" s="5">
        <f>[5]총괄!J19</f>
        <v>3.7016666666666667</v>
      </c>
      <c r="L5" s="5">
        <f>[5]총괄!K19</f>
        <v>6.7129166666666658</v>
      </c>
      <c r="M5" s="5">
        <f>[5]총괄!L19</f>
        <v>6.0170833333333347</v>
      </c>
      <c r="N5" s="6">
        <f>[5]총괄!M19</f>
        <v>7.7278333333333329</v>
      </c>
      <c r="O5" s="6">
        <f>[5]총괄!N19</f>
        <v>0.82309583333333347</v>
      </c>
      <c r="P5" s="7" t="s">
        <v>61</v>
      </c>
    </row>
    <row r="6" spans="1:16" ht="18.75" customHeight="1">
      <c r="A6" s="22"/>
      <c r="B6" s="1" t="s">
        <v>14</v>
      </c>
      <c r="C6" s="4">
        <f>[5]총괄!B18</f>
        <v>155.75</v>
      </c>
      <c r="D6" s="5">
        <f>[5]총괄!C18</f>
        <v>105.61999999999998</v>
      </c>
      <c r="E6" s="5">
        <f>[5]총괄!D18</f>
        <v>87.679999999999993</v>
      </c>
      <c r="F6" s="5">
        <f>[5]총괄!E18</f>
        <v>97</v>
      </c>
      <c r="G6" s="6">
        <f>[5]총괄!F18</f>
        <v>30.468</v>
      </c>
      <c r="H6" s="6">
        <f>[5]총괄!G18</f>
        <v>4.1088000000000005</v>
      </c>
      <c r="I6" s="4">
        <f>[5]총괄!H18</f>
        <v>26000</v>
      </c>
      <c r="J6" s="4">
        <f>[5]총괄!I18</f>
        <v>155.75</v>
      </c>
      <c r="K6" s="5">
        <f>[5]총괄!J18</f>
        <v>5.0200000000000005</v>
      </c>
      <c r="L6" s="5">
        <f>[5]총괄!K18</f>
        <v>10.399999999999999</v>
      </c>
      <c r="M6" s="5">
        <f>[5]총괄!L18</f>
        <v>8.6999999999999993</v>
      </c>
      <c r="N6" s="6">
        <f>[5]총괄!M18</f>
        <v>10.086</v>
      </c>
      <c r="O6" s="6">
        <f>[5]총괄!N18</f>
        <v>1.3584000000000001</v>
      </c>
      <c r="P6" s="7" t="s">
        <v>61</v>
      </c>
    </row>
    <row r="7" spans="1:16" ht="18.75" customHeight="1">
      <c r="A7" s="22"/>
      <c r="B7" s="1" t="s">
        <v>15</v>
      </c>
      <c r="C7" s="4">
        <f>[5]총괄!B17</f>
        <v>104</v>
      </c>
      <c r="D7" s="5">
        <f>[5]총괄!C17</f>
        <v>54.840000000000011</v>
      </c>
      <c r="E7" s="5">
        <f>[5]총괄!D17</f>
        <v>43.774999999999999</v>
      </c>
      <c r="F7" s="5">
        <f>[5]총괄!E17</f>
        <v>52.375</v>
      </c>
      <c r="G7" s="6">
        <f>[5]총괄!F17</f>
        <v>15.899999999999999</v>
      </c>
      <c r="H7" s="6">
        <f>[5]총괄!G17</f>
        <v>1.8660000000000001</v>
      </c>
      <c r="I7" s="4">
        <f>[5]총괄!H17</f>
        <v>15000</v>
      </c>
      <c r="J7" s="4">
        <f>[5]총괄!I17</f>
        <v>104</v>
      </c>
      <c r="K7" s="5">
        <f>[5]총괄!J17</f>
        <v>1.675</v>
      </c>
      <c r="L7" s="5">
        <f>[5]총괄!K17</f>
        <v>3.3</v>
      </c>
      <c r="M7" s="5">
        <f>[5]총괄!L17</f>
        <v>1.7499999999999998</v>
      </c>
      <c r="N7" s="6">
        <f>[5]총괄!M17</f>
        <v>3.8640000000000003</v>
      </c>
      <c r="O7" s="6">
        <f>[5]총괄!N17</f>
        <v>0.53825000000000001</v>
      </c>
      <c r="P7" s="7" t="s">
        <v>61</v>
      </c>
    </row>
    <row r="8" spans="1:16" ht="18.75" customHeight="1">
      <c r="A8" s="22" t="s">
        <v>16</v>
      </c>
      <c r="B8" s="1" t="s">
        <v>13</v>
      </c>
      <c r="C8" s="4">
        <f>'[5]2011. 1월'!B38</f>
        <v>122.5</v>
      </c>
      <c r="D8" s="5">
        <f>'[5]2011. 1월'!C38</f>
        <v>88.674999999999997</v>
      </c>
      <c r="E8" s="5">
        <f>'[5]2011. 1월'!D38</f>
        <v>55.7</v>
      </c>
      <c r="F8" s="5">
        <f>'[5]2011. 1월'!E38</f>
        <v>83.5</v>
      </c>
      <c r="G8" s="6">
        <f>'[5]2011. 1월'!F38</f>
        <v>15.899999999999999</v>
      </c>
      <c r="H8" s="6">
        <f>'[5]2011. 1월'!G38</f>
        <v>1.8660000000000001</v>
      </c>
      <c r="I8" s="4">
        <f>'[5]2011. 1월'!H38</f>
        <v>15000</v>
      </c>
      <c r="J8" s="4">
        <f>'[5]2011. 1월'!I38</f>
        <v>122.5</v>
      </c>
      <c r="K8" s="5">
        <f>'[5]2011. 1월'!J38</f>
        <v>3.875</v>
      </c>
      <c r="L8" s="5">
        <f>'[5]2011. 1월'!K38</f>
        <v>10.399999999999999</v>
      </c>
      <c r="M8" s="5">
        <f>'[5]2011. 1월'!L38</f>
        <v>7.5250000000000004</v>
      </c>
      <c r="N8" s="6">
        <f>'[5]2011. 1월'!M38</f>
        <v>10.086</v>
      </c>
      <c r="O8" s="6">
        <f>'[5]2011. 1월'!N38</f>
        <v>1.0710000000000002</v>
      </c>
      <c r="P8" s="7" t="s">
        <v>61</v>
      </c>
    </row>
    <row r="9" spans="1:16" ht="18.75" customHeight="1">
      <c r="A9" s="22"/>
      <c r="B9" s="1" t="s">
        <v>14</v>
      </c>
      <c r="C9" s="4">
        <f>'[5]2011. 1월'!B37</f>
        <v>125</v>
      </c>
      <c r="D9" s="5">
        <f>'[5]2011. 1월'!C37</f>
        <v>98.7</v>
      </c>
      <c r="E9" s="5">
        <f>'[5]2011. 1월'!D37</f>
        <v>58.1</v>
      </c>
      <c r="F9" s="5">
        <f>'[5]2011. 1월'!E37</f>
        <v>87</v>
      </c>
      <c r="G9" s="6">
        <f>'[5]2011. 1월'!F37</f>
        <v>18.3</v>
      </c>
      <c r="H9" s="6">
        <f>'[5]2011. 1월'!G37</f>
        <v>1.98</v>
      </c>
      <c r="I9" s="4">
        <f>'[5]2011. 1월'!H37</f>
        <v>16500</v>
      </c>
      <c r="J9" s="4">
        <f>'[5]2011. 1월'!I37</f>
        <v>125</v>
      </c>
      <c r="K9" s="5">
        <f>'[5]2011. 1월'!J37</f>
        <v>4.0999999999999996</v>
      </c>
      <c r="L9" s="5">
        <f>'[5]2011. 1월'!K37</f>
        <v>12</v>
      </c>
      <c r="M9" s="5">
        <f>'[5]2011. 1월'!L37</f>
        <v>9.3000000000000007</v>
      </c>
      <c r="N9" s="6">
        <f>'[5]2011. 1월'!M37</f>
        <v>10.728</v>
      </c>
      <c r="O9" s="6">
        <f>'[5]2011. 1월'!N37</f>
        <v>1.1040000000000001</v>
      </c>
      <c r="P9" s="7" t="s">
        <v>61</v>
      </c>
    </row>
    <row r="10" spans="1:16" ht="18.75" customHeight="1">
      <c r="A10" s="22"/>
      <c r="B10" s="1" t="s">
        <v>15</v>
      </c>
      <c r="C10" s="4">
        <f>'[5]2011. 1월'!B36</f>
        <v>120</v>
      </c>
      <c r="D10" s="5">
        <f>'[5]2011. 1월'!C36</f>
        <v>74.7</v>
      </c>
      <c r="E10" s="5">
        <f>'[5]2011. 1월'!D36</f>
        <v>49.7</v>
      </c>
      <c r="F10" s="5">
        <f>'[5]2011. 1월'!E36</f>
        <v>81</v>
      </c>
      <c r="G10" s="6">
        <f>'[5]2011. 1월'!F36</f>
        <v>14.34</v>
      </c>
      <c r="H10" s="6">
        <f>'[5]2011. 1월'!G36</f>
        <v>1.6559999999999999</v>
      </c>
      <c r="I10" s="4">
        <f>'[5]2011. 1월'!H36</f>
        <v>12500</v>
      </c>
      <c r="J10" s="4">
        <f>'[5]2011. 1월'!I36</f>
        <v>120</v>
      </c>
      <c r="K10" s="5">
        <f>'[5]2011. 1월'!J36</f>
        <v>3.6</v>
      </c>
      <c r="L10" s="5">
        <f>'[5]2011. 1월'!K36</f>
        <v>9.4</v>
      </c>
      <c r="M10" s="5">
        <f>'[5]2011. 1월'!L36</f>
        <v>5.8</v>
      </c>
      <c r="N10" s="6">
        <f>'[5]2011. 1월'!M36</f>
        <v>9.5519999999999996</v>
      </c>
      <c r="O10" s="6">
        <f>'[5]2011. 1월'!N36</f>
        <v>1.02</v>
      </c>
      <c r="P10" s="7" t="s">
        <v>61</v>
      </c>
    </row>
    <row r="11" spans="1:16" ht="18.75" customHeight="1">
      <c r="A11" s="22" t="s">
        <v>17</v>
      </c>
      <c r="B11" s="1" t="s">
        <v>13</v>
      </c>
      <c r="C11" s="4">
        <f>'[5]2011. 2월'!B38</f>
        <v>119.25</v>
      </c>
      <c r="D11" s="5">
        <f>'[5]2011. 2월'!C38</f>
        <v>60.2</v>
      </c>
      <c r="E11" s="5">
        <f>'[5]2011. 2월'!D38</f>
        <v>43.774999999999999</v>
      </c>
      <c r="F11" s="5">
        <f>'[5]2011. 2월'!E38</f>
        <v>87.924999999999997</v>
      </c>
      <c r="G11" s="6">
        <f>'[5]2011. 2월'!F38</f>
        <v>29.159999999999997</v>
      </c>
      <c r="H11" s="6">
        <f>'[5]2011. 2월'!G38</f>
        <v>3.2039999999999997</v>
      </c>
      <c r="I11" s="4">
        <f>'[5]2011. 2월'!H38</f>
        <v>17000</v>
      </c>
      <c r="J11" s="4">
        <f>'[5]2011. 2월'!I38</f>
        <v>119.25</v>
      </c>
      <c r="K11" s="5">
        <f>'[5]2011. 2월'!J38</f>
        <v>3.95</v>
      </c>
      <c r="L11" s="5">
        <f>'[5]2011. 2월'!K38</f>
        <v>6.8</v>
      </c>
      <c r="M11" s="5">
        <f>'[5]2011. 2월'!L38</f>
        <v>8.6999999999999993</v>
      </c>
      <c r="N11" s="6">
        <f>'[5]2011. 2월'!M38</f>
        <v>8.1120000000000001</v>
      </c>
      <c r="O11" s="6">
        <f>'[5]2011. 2월'!N38</f>
        <v>1.2750000000000001</v>
      </c>
      <c r="P11" s="7" t="s">
        <v>61</v>
      </c>
    </row>
    <row r="12" spans="1:16" ht="18.75" customHeight="1">
      <c r="A12" s="22"/>
      <c r="B12" s="1" t="s">
        <v>14</v>
      </c>
      <c r="C12" s="4">
        <f>'[5]2011. 2월'!B37</f>
        <v>121</v>
      </c>
      <c r="D12" s="5">
        <f>'[5]2011. 2월'!C37</f>
        <v>80.400000000000006</v>
      </c>
      <c r="E12" s="5">
        <f>'[5]2011. 2월'!D37</f>
        <v>47.5</v>
      </c>
      <c r="F12" s="5">
        <f>'[5]2011. 2월'!E37</f>
        <v>95</v>
      </c>
      <c r="G12" s="6">
        <f>'[5]2011. 2월'!F37</f>
        <v>34.32</v>
      </c>
      <c r="H12" s="6">
        <f>'[5]2011. 2월'!G37</f>
        <v>3.8159999999999998</v>
      </c>
      <c r="I12" s="4">
        <f>'[5]2011. 2월'!H37</f>
        <v>18500</v>
      </c>
      <c r="J12" s="4">
        <f>'[5]2011. 2월'!I37</f>
        <v>121</v>
      </c>
      <c r="K12" s="5">
        <f>'[5]2011. 2월'!J37</f>
        <v>4.5999999999999996</v>
      </c>
      <c r="L12" s="5">
        <f>'[5]2011. 2월'!K37</f>
        <v>8.3000000000000007</v>
      </c>
      <c r="M12" s="5">
        <f>'[5]2011. 2월'!L37</f>
        <v>9.8000000000000007</v>
      </c>
      <c r="N12" s="6">
        <f>'[5]2011. 2월'!M37</f>
        <v>8.7840000000000007</v>
      </c>
      <c r="O12" s="6">
        <f>'[5]2011. 2월'!N37</f>
        <v>1.8240000000000001</v>
      </c>
      <c r="P12" s="7" t="s">
        <v>61</v>
      </c>
    </row>
    <row r="13" spans="1:16" ht="18.75" customHeight="1">
      <c r="A13" s="22"/>
      <c r="B13" s="1" t="s">
        <v>15</v>
      </c>
      <c r="C13" s="4">
        <f>'[5]2011. 2월'!B36</f>
        <v>115</v>
      </c>
      <c r="D13" s="5">
        <f>'[5]2011. 2월'!C36</f>
        <v>50.8</v>
      </c>
      <c r="E13" s="5">
        <f>'[5]2011. 2월'!D36</f>
        <v>41.5</v>
      </c>
      <c r="F13" s="5">
        <f>'[5]2011. 2월'!E36</f>
        <v>80</v>
      </c>
      <c r="G13" s="6">
        <f>'[5]2011. 2월'!F36</f>
        <v>24.12</v>
      </c>
      <c r="H13" s="6">
        <f>'[5]2011. 2월'!G36</f>
        <v>1.68</v>
      </c>
      <c r="I13" s="4">
        <f>'[5]2011. 2월'!H36</f>
        <v>15000</v>
      </c>
      <c r="J13" s="4">
        <f>'[5]2011. 2월'!I36</f>
        <v>115</v>
      </c>
      <c r="K13" s="5">
        <f>'[5]2011. 2월'!J36</f>
        <v>3.7</v>
      </c>
      <c r="L13" s="5">
        <f>'[5]2011. 2월'!K36</f>
        <v>5.8</v>
      </c>
      <c r="M13" s="5">
        <f>'[5]2011. 2월'!L36</f>
        <v>7.6</v>
      </c>
      <c r="N13" s="6">
        <f>'[5]2011. 2월'!M36</f>
        <v>7.68</v>
      </c>
      <c r="O13" s="6">
        <f>'[5]2011. 2월'!N36</f>
        <v>1.056</v>
      </c>
      <c r="P13" s="7" t="s">
        <v>61</v>
      </c>
    </row>
    <row r="14" spans="1:16" ht="18.75" customHeight="1">
      <c r="A14" s="22" t="s">
        <v>18</v>
      </c>
      <c r="B14" s="1" t="s">
        <v>13</v>
      </c>
      <c r="C14" s="4">
        <f>'[5]2011. 3월'!B38</f>
        <v>128</v>
      </c>
      <c r="D14" s="5">
        <f>'[5]2011. 3월'!C38</f>
        <v>54.840000000000011</v>
      </c>
      <c r="E14" s="5">
        <f>'[5]2011. 3월'!D38</f>
        <v>45.42</v>
      </c>
      <c r="F14" s="5">
        <f>'[5]2011. 3월'!E38</f>
        <v>83.34</v>
      </c>
      <c r="G14" s="6">
        <f>'[5]2011. 3월'!F38</f>
        <v>28.872800000000002</v>
      </c>
      <c r="H14" s="6">
        <f>'[5]2011. 3월'!G38</f>
        <v>3.7711999999999994</v>
      </c>
      <c r="I14" s="4">
        <f>'[5]2011. 3월'!H38</f>
        <v>22000</v>
      </c>
      <c r="J14" s="4">
        <f>'[5]2011. 3월'!I38</f>
        <v>128</v>
      </c>
      <c r="K14" s="5">
        <f>'[5]2011. 3월'!J38</f>
        <v>4.6599999999999993</v>
      </c>
      <c r="L14" s="5">
        <f>'[5]2011. 3월'!K38</f>
        <v>7.9799999999999995</v>
      </c>
      <c r="M14" s="5">
        <f>'[5]2011. 3월'!L38</f>
        <v>7.12</v>
      </c>
      <c r="N14" s="6">
        <f>'[5]2011. 3월'!M38</f>
        <v>9.984</v>
      </c>
      <c r="O14" s="6">
        <f>'[5]2011. 3월'!N38</f>
        <v>1.3584000000000001</v>
      </c>
      <c r="P14" s="7" t="s">
        <v>61</v>
      </c>
    </row>
    <row r="15" spans="1:16" ht="18.75" customHeight="1">
      <c r="A15" s="22"/>
      <c r="B15" s="1" t="s">
        <v>14</v>
      </c>
      <c r="C15" s="4">
        <f>'[5]2011. 3월'!B37</f>
        <v>150</v>
      </c>
      <c r="D15" s="5">
        <f>'[5]2011. 3월'!C37</f>
        <v>69.400000000000006</v>
      </c>
      <c r="E15" s="5">
        <f>'[5]2011. 3월'!D37</f>
        <v>58.1</v>
      </c>
      <c r="F15" s="5">
        <f>'[5]2011. 3월'!E37</f>
        <v>97</v>
      </c>
      <c r="G15" s="6">
        <f>'[5]2011. 3월'!F37</f>
        <v>33.28</v>
      </c>
      <c r="H15" s="6">
        <f>'[5]2011. 3월'!G37</f>
        <v>4.08</v>
      </c>
      <c r="I15" s="4">
        <f>'[5]2011. 3월'!H37</f>
        <v>25000</v>
      </c>
      <c r="J15" s="4">
        <f>'[5]2011. 3월'!I37</f>
        <v>150</v>
      </c>
      <c r="K15" s="5">
        <f>'[5]2011. 3월'!J37</f>
        <v>4.8</v>
      </c>
      <c r="L15" s="5">
        <f>'[5]2011. 3월'!K37</f>
        <v>8.6999999999999993</v>
      </c>
      <c r="M15" s="5">
        <f>'[5]2011. 3월'!L37</f>
        <v>9</v>
      </c>
      <c r="N15" s="6">
        <f>'[5]2011. 3월'!M37</f>
        <v>14.256</v>
      </c>
      <c r="O15" s="6">
        <f>'[5]2011. 3월'!N37</f>
        <v>1.752</v>
      </c>
      <c r="P15" s="7" t="s">
        <v>61</v>
      </c>
    </row>
    <row r="16" spans="1:16" ht="18.75" customHeight="1">
      <c r="A16" s="22"/>
      <c r="B16" s="1" t="s">
        <v>15</v>
      </c>
      <c r="C16" s="4">
        <f>'[5]2011. 3월'!B36</f>
        <v>116</v>
      </c>
      <c r="D16" s="5">
        <f>'[5]2011. 3월'!C36</f>
        <v>48</v>
      </c>
      <c r="E16" s="5">
        <f>'[5]2011. 3월'!D36</f>
        <v>36.9</v>
      </c>
      <c r="F16" s="5">
        <f>'[5]2011. 3월'!E36</f>
        <v>59</v>
      </c>
      <c r="G16" s="6">
        <f>'[5]2011. 3월'!F36</f>
        <v>22.943999999999999</v>
      </c>
      <c r="H16" s="6">
        <f>'[5]2011. 3월'!G36</f>
        <v>3.1360000000000001</v>
      </c>
      <c r="I16" s="4">
        <f>'[5]2011. 3월'!H36</f>
        <v>18500</v>
      </c>
      <c r="J16" s="4">
        <f>'[5]2011. 3월'!I36</f>
        <v>116</v>
      </c>
      <c r="K16" s="5">
        <f>'[5]2011. 3월'!J36</f>
        <v>4.5</v>
      </c>
      <c r="L16" s="5">
        <f>'[5]2011. 3월'!K36</f>
        <v>7.5</v>
      </c>
      <c r="M16" s="5">
        <f>'[5]2011. 3월'!L36</f>
        <v>5</v>
      </c>
      <c r="N16" s="6">
        <f>'[5]2011. 3월'!M36</f>
        <v>8.2319999999999993</v>
      </c>
      <c r="O16" s="6">
        <f>'[5]2011. 3월'!N36</f>
        <v>1.008</v>
      </c>
      <c r="P16" s="7" t="s">
        <v>61</v>
      </c>
    </row>
    <row r="17" spans="1:16" ht="18.75" customHeight="1">
      <c r="A17" s="22" t="s">
        <v>19</v>
      </c>
      <c r="B17" s="1" t="s">
        <v>13</v>
      </c>
      <c r="C17" s="4">
        <f>'[5]2011. 4월'!B38</f>
        <v>133</v>
      </c>
      <c r="D17" s="5">
        <f>'[5]2011. 4월'!C38</f>
        <v>71</v>
      </c>
      <c r="E17" s="5">
        <f>'[5]2011. 4월'!D38</f>
        <v>56.750000000000007</v>
      </c>
      <c r="F17" s="5">
        <f>'[5]2011. 4월'!E38</f>
        <v>52.375</v>
      </c>
      <c r="G17" s="6">
        <f>'[5]2011. 4월'!F38</f>
        <v>24.042000000000002</v>
      </c>
      <c r="H17" s="6">
        <f>'[5]2011. 4월'!G38</f>
        <v>3.1230000000000002</v>
      </c>
      <c r="I17" s="4">
        <f>'[5]2011. 4월'!H38</f>
        <v>26000</v>
      </c>
      <c r="J17" s="4">
        <f>'[5]2011. 4월'!I38</f>
        <v>133</v>
      </c>
      <c r="K17" s="5">
        <f>'[5]2011. 4월'!J38</f>
        <v>2.6</v>
      </c>
      <c r="L17" s="5">
        <f>'[5]2011. 4월'!K38</f>
        <v>4.5</v>
      </c>
      <c r="M17" s="5">
        <f>'[5]2011. 4월'!L38</f>
        <v>2.7</v>
      </c>
      <c r="N17" s="6">
        <f>'[5]2011. 4월'!M38</f>
        <v>5.5780000000000003</v>
      </c>
      <c r="O17" s="6">
        <f>'[5]2011. 4월'!N38</f>
        <v>0.57874999999999999</v>
      </c>
      <c r="P17" s="7" t="s">
        <v>61</v>
      </c>
    </row>
    <row r="18" spans="1:16" ht="18.75" customHeight="1">
      <c r="A18" s="22"/>
      <c r="B18" s="1" t="s">
        <v>14</v>
      </c>
      <c r="C18" s="4">
        <f>'[5]2011. 4월'!B37</f>
        <v>145</v>
      </c>
      <c r="D18" s="5">
        <f>'[5]2011. 4월'!C37</f>
        <v>73.400000000000006</v>
      </c>
      <c r="E18" s="5">
        <f>'[5]2011. 4월'!D37</f>
        <v>59.7</v>
      </c>
      <c r="F18" s="5">
        <f>'[5]2011. 4월'!E37</f>
        <v>55</v>
      </c>
      <c r="G18" s="6">
        <f>'[5]2011. 4월'!F37</f>
        <v>28.98</v>
      </c>
      <c r="H18" s="6">
        <f>'[5]2011. 4월'!G37</f>
        <v>3.3839999999999999</v>
      </c>
      <c r="I18" s="4">
        <f>'[5]2011. 4월'!H37</f>
        <v>26000</v>
      </c>
      <c r="J18" s="4">
        <f>'[5]2011. 4월'!I37</f>
        <v>145</v>
      </c>
      <c r="K18" s="5">
        <f>'[5]2011. 4월'!J37</f>
        <v>3.2</v>
      </c>
      <c r="L18" s="5">
        <f>'[5]2011. 4월'!K37</f>
        <v>5.8</v>
      </c>
      <c r="M18" s="5">
        <f>'[5]2011. 4월'!L37</f>
        <v>3.2</v>
      </c>
      <c r="N18" s="6">
        <f>'[5]2011. 4월'!M37</f>
        <v>7.008</v>
      </c>
      <c r="O18" s="6">
        <f>'[5]2011. 4월'!N37</f>
        <v>0.72799999999999998</v>
      </c>
      <c r="P18" s="7" t="s">
        <v>61</v>
      </c>
    </row>
    <row r="19" spans="1:16" ht="18.75" customHeight="1">
      <c r="A19" s="22"/>
      <c r="B19" s="1" t="s">
        <v>15</v>
      </c>
      <c r="C19" s="4">
        <f>'[5]2011. 4월'!B36</f>
        <v>120</v>
      </c>
      <c r="D19" s="5">
        <f>'[5]2011. 4월'!C36</f>
        <v>66.8</v>
      </c>
      <c r="E19" s="5">
        <f>'[5]2011. 4월'!D36</f>
        <v>50.2</v>
      </c>
      <c r="F19" s="5">
        <f>'[5]2011. 4월'!E36</f>
        <v>51</v>
      </c>
      <c r="G19" s="6">
        <f>'[5]2011. 4월'!F36</f>
        <v>21.84</v>
      </c>
      <c r="H19" s="6">
        <f>'[5]2011. 4월'!G36</f>
        <v>2.9159999999999999</v>
      </c>
      <c r="I19" s="4">
        <f>'[5]2011. 4월'!H36</f>
        <v>25500</v>
      </c>
      <c r="J19" s="4">
        <f>'[5]2011. 4월'!I36</f>
        <v>120</v>
      </c>
      <c r="K19" s="5">
        <f>'[5]2011. 4월'!J36</f>
        <v>1.9</v>
      </c>
      <c r="L19" s="5">
        <f>'[5]2011. 4월'!K36</f>
        <v>3.4</v>
      </c>
      <c r="M19" s="5">
        <f>'[5]2011. 4월'!L36</f>
        <v>2.2000000000000002</v>
      </c>
      <c r="N19" s="6">
        <f>'[5]2011. 4월'!M36</f>
        <v>4.2</v>
      </c>
      <c r="O19" s="6">
        <f>'[5]2011. 4월'!N36</f>
        <v>0.47499999999999998</v>
      </c>
      <c r="P19" s="7" t="s">
        <v>61</v>
      </c>
    </row>
    <row r="20" spans="1:16" ht="18.75" customHeight="1">
      <c r="A20" s="22" t="s">
        <v>20</v>
      </c>
      <c r="B20" s="1" t="s">
        <v>13</v>
      </c>
      <c r="C20" s="4">
        <f>'[5]2011. 5월'!B38</f>
        <v>124.75</v>
      </c>
      <c r="D20" s="5">
        <f>'[5]2011. 5월'!C38</f>
        <v>97.65</v>
      </c>
      <c r="E20" s="5">
        <f>'[5]2011. 5월'!D38</f>
        <v>80.2</v>
      </c>
      <c r="F20" s="5">
        <f>'[5]2011. 5월'!E38</f>
        <v>78.824999999999989</v>
      </c>
      <c r="G20" s="6">
        <f>'[5]2011. 5월'!F38</f>
        <v>27.549999999999997</v>
      </c>
      <c r="H20" s="6">
        <f>'[5]2011. 5월'!G38</f>
        <v>3.4079999999999999</v>
      </c>
      <c r="I20" s="4">
        <f>'[5]2011. 5월'!H38</f>
        <v>26000</v>
      </c>
      <c r="J20" s="4">
        <f>'[5]2011. 5월'!I38</f>
        <v>124.75</v>
      </c>
      <c r="K20" s="5">
        <f>'[5]2011. 5월'!J38</f>
        <v>1.675</v>
      </c>
      <c r="L20" s="5">
        <f>'[5]2011. 5월'!K38</f>
        <v>3.3</v>
      </c>
      <c r="M20" s="5">
        <f>'[5]2011. 5월'!L38</f>
        <v>1.7499999999999998</v>
      </c>
      <c r="N20" s="6">
        <f>'[5]2011. 5월'!M38</f>
        <v>3.8640000000000003</v>
      </c>
      <c r="O20" s="6">
        <f>'[5]2011. 5월'!N38</f>
        <v>0.53825000000000001</v>
      </c>
      <c r="P20" s="7" t="s">
        <v>61</v>
      </c>
    </row>
    <row r="21" spans="1:16" ht="18.75" customHeight="1">
      <c r="A21" s="22"/>
      <c r="B21" s="1" t="s">
        <v>14</v>
      </c>
      <c r="C21" s="4">
        <f>'[5]2011. 5월'!B37</f>
        <v>131</v>
      </c>
      <c r="D21" s="5">
        <f>'[5]2011. 5월'!C37</f>
        <v>113.4</v>
      </c>
      <c r="E21" s="5">
        <f>'[5]2011. 5월'!D37</f>
        <v>93.5</v>
      </c>
      <c r="F21" s="5">
        <f>'[5]2011. 5월'!E37</f>
        <v>91.3</v>
      </c>
      <c r="G21" s="6">
        <f>'[5]2011. 5월'!F37</f>
        <v>29.68</v>
      </c>
      <c r="H21" s="6">
        <f>'[5]2011. 5월'!G37</f>
        <v>3.8879999999999999</v>
      </c>
      <c r="I21" s="4">
        <f>'[5]2011. 5월'!H37</f>
        <v>29000</v>
      </c>
      <c r="J21" s="4">
        <f>'[5]2011. 5월'!I37</f>
        <v>131</v>
      </c>
      <c r="K21" s="5">
        <f>'[5]2011. 5월'!J37</f>
        <v>2</v>
      </c>
      <c r="L21" s="5">
        <f>'[5]2011. 5월'!K37</f>
        <v>3.8</v>
      </c>
      <c r="M21" s="5">
        <f>'[5]2011. 5월'!L37</f>
        <v>2</v>
      </c>
      <c r="N21" s="6">
        <f>'[5]2011. 5월'!M37</f>
        <v>4.8479999999999999</v>
      </c>
      <c r="O21" s="6">
        <f>'[5]2011. 5월'!N37</f>
        <v>0.61399999999999999</v>
      </c>
      <c r="P21" s="7" t="s">
        <v>61</v>
      </c>
    </row>
    <row r="22" spans="1:16" ht="18.75" customHeight="1">
      <c r="A22" s="22"/>
      <c r="B22" s="1" t="s">
        <v>15</v>
      </c>
      <c r="C22" s="4">
        <f>'[5]2011. 5월'!B36</f>
        <v>116</v>
      </c>
      <c r="D22" s="5">
        <f>'[5]2011. 5월'!C36</f>
        <v>81.599999999999994</v>
      </c>
      <c r="E22" s="5">
        <f>'[5]2011. 5월'!D36</f>
        <v>66.7</v>
      </c>
      <c r="F22" s="5">
        <f>'[5]2011. 5월'!E36</f>
        <v>63.3</v>
      </c>
      <c r="G22" s="6">
        <f>'[5]2011. 5월'!F36</f>
        <v>25.38</v>
      </c>
      <c r="H22" s="6">
        <f>'[5]2011. 5월'!G36</f>
        <v>3.024</v>
      </c>
      <c r="I22" s="4">
        <f>'[5]2011. 5월'!H36</f>
        <v>24000</v>
      </c>
      <c r="J22" s="4">
        <f>'[5]2011. 5월'!I36</f>
        <v>116</v>
      </c>
      <c r="K22" s="5">
        <f>'[5]2011. 5월'!J36</f>
        <v>1</v>
      </c>
      <c r="L22" s="5">
        <f>'[5]2011. 5월'!K36</f>
        <v>2.4</v>
      </c>
      <c r="M22" s="5">
        <f>'[5]2011. 5월'!L36</f>
        <v>1.4</v>
      </c>
      <c r="N22" s="6">
        <f>'[5]2011. 5월'!M36</f>
        <v>3.36</v>
      </c>
      <c r="O22" s="6">
        <f>'[5]2011. 5월'!N36</f>
        <v>0.48</v>
      </c>
      <c r="P22" s="7" t="s">
        <v>61</v>
      </c>
    </row>
    <row r="23" spans="1:16" ht="18.75" customHeight="1">
      <c r="A23" s="22" t="s">
        <v>21</v>
      </c>
      <c r="B23" s="1" t="s">
        <v>13</v>
      </c>
      <c r="C23" s="4">
        <f>'[5]2011. 6월'!B38</f>
        <v>149.80000000000001</v>
      </c>
      <c r="D23" s="5">
        <f>'[5]2011. 6월'!C38</f>
        <v>96.24</v>
      </c>
      <c r="E23" s="5">
        <f>'[5]2011. 6월'!D38</f>
        <v>79.539999999999992</v>
      </c>
      <c r="F23" s="5">
        <f>'[5]2011. 6월'!E38</f>
        <v>82.4</v>
      </c>
      <c r="G23" s="6">
        <f>'[5]2011. 6월'!F38</f>
        <v>25.458400000000001</v>
      </c>
      <c r="H23" s="6">
        <f>'[5]2011. 6월'!G38</f>
        <v>4.1088000000000005</v>
      </c>
      <c r="I23" s="4">
        <f>'[5]2011. 6월'!H38</f>
        <v>20000</v>
      </c>
      <c r="J23" s="4">
        <f>'[5]2011. 6월'!I38</f>
        <v>149.80000000000001</v>
      </c>
      <c r="K23" s="5">
        <f>'[5]2011. 6월'!J38</f>
        <v>5.0200000000000005</v>
      </c>
      <c r="L23" s="5">
        <f>'[5]2011. 6월'!K38</f>
        <v>8.4999999999999982</v>
      </c>
      <c r="M23" s="5">
        <f>'[5]2011. 6월'!L38</f>
        <v>6.8400000000000007</v>
      </c>
      <c r="N23" s="6">
        <f>'[5]2011. 6월'!M38</f>
        <v>8.6016000000000012</v>
      </c>
      <c r="O23" s="6">
        <f>'[5]2011. 6월'!N38</f>
        <v>0.74880000000000002</v>
      </c>
      <c r="P23" s="7" t="s">
        <v>61</v>
      </c>
    </row>
    <row r="24" spans="1:16" ht="18.75" customHeight="1">
      <c r="A24" s="22"/>
      <c r="B24" s="1" t="s">
        <v>14</v>
      </c>
      <c r="C24" s="4">
        <f>'[5]2011. 6월'!B37</f>
        <v>180</v>
      </c>
      <c r="D24" s="5">
        <f>'[5]2011. 6월'!C37</f>
        <v>116.7</v>
      </c>
      <c r="E24" s="5">
        <f>'[5]2011. 6월'!D37</f>
        <v>96.8</v>
      </c>
      <c r="F24" s="5">
        <f>'[5]2011. 6월'!E37</f>
        <v>99</v>
      </c>
      <c r="G24" s="6">
        <f>'[5]2011. 6월'!F37</f>
        <v>30.8</v>
      </c>
      <c r="H24" s="6">
        <f>'[5]2011. 6월'!G37</f>
        <v>5.8079999999999998</v>
      </c>
      <c r="I24" s="4">
        <f>'[5]2011. 6월'!H37</f>
        <v>27000</v>
      </c>
      <c r="J24" s="4">
        <f>'[5]2011. 6월'!I37</f>
        <v>180</v>
      </c>
      <c r="K24" s="5">
        <f>'[5]2011. 6월'!J37</f>
        <v>6</v>
      </c>
      <c r="L24" s="5">
        <f>'[5]2011. 6월'!K37</f>
        <v>9.5</v>
      </c>
      <c r="M24" s="5">
        <f>'[5]2011. 6월'!L37</f>
        <v>8.6</v>
      </c>
      <c r="N24" s="6">
        <f>'[5]2011. 6월'!M37</f>
        <v>10.151999999999999</v>
      </c>
      <c r="O24" s="6">
        <f>'[5]2011. 6월'!N37</f>
        <v>0.98399999999999999</v>
      </c>
      <c r="P24" s="7" t="s">
        <v>61</v>
      </c>
    </row>
    <row r="25" spans="1:16" ht="18.75" customHeight="1">
      <c r="A25" s="22"/>
      <c r="B25" s="1" t="s">
        <v>15</v>
      </c>
      <c r="C25" s="4">
        <f>'[5]2011. 6월'!B36</f>
        <v>137</v>
      </c>
      <c r="D25" s="5">
        <f>'[5]2011. 6월'!C36</f>
        <v>60.3</v>
      </c>
      <c r="E25" s="5">
        <f>'[5]2011. 6월'!D36</f>
        <v>50.2</v>
      </c>
      <c r="F25" s="5">
        <f>'[5]2011. 6월'!E36</f>
        <v>49</v>
      </c>
      <c r="G25" s="6">
        <f>'[5]2011. 6월'!F36</f>
        <v>16.68</v>
      </c>
      <c r="H25" s="6">
        <f>'[5]2011. 6월'!G36</f>
        <v>2.0880000000000001</v>
      </c>
      <c r="I25" s="4">
        <f>'[5]2011. 6월'!H36</f>
        <v>15000</v>
      </c>
      <c r="J25" s="4">
        <f>'[5]2011. 6월'!I36</f>
        <v>137</v>
      </c>
      <c r="K25" s="5">
        <f>'[5]2011. 6월'!J36</f>
        <v>4.0999999999999996</v>
      </c>
      <c r="L25" s="5">
        <f>'[5]2011. 6월'!K36</f>
        <v>7.4</v>
      </c>
      <c r="M25" s="5">
        <f>'[5]2011. 6월'!L36</f>
        <v>6</v>
      </c>
      <c r="N25" s="6">
        <f>'[5]2011. 6월'!M36</f>
        <v>5.9039999999999999</v>
      </c>
      <c r="O25" s="6">
        <f>'[5]2011. 6월'!N36</f>
        <v>0.56399999999999995</v>
      </c>
      <c r="P25" s="7" t="s">
        <v>61</v>
      </c>
    </row>
    <row r="26" spans="1:16" ht="18.75" customHeight="1">
      <c r="A26" s="22" t="s">
        <v>22</v>
      </c>
      <c r="B26" s="1" t="s">
        <v>13</v>
      </c>
      <c r="C26" s="4">
        <f>'[5]2011. 7월'!B38</f>
        <v>155.75</v>
      </c>
      <c r="D26" s="5">
        <f>'[5]2011. 7월'!C38</f>
        <v>87.674999999999997</v>
      </c>
      <c r="E26" s="5">
        <f>'[5]2011. 7월'!D38</f>
        <v>72.849999999999994</v>
      </c>
      <c r="F26" s="5">
        <f>'[5]2011. 7월'!E38</f>
        <v>77.2</v>
      </c>
      <c r="G26" s="6">
        <f>'[5]2011. 7월'!F38</f>
        <v>20.643000000000001</v>
      </c>
      <c r="H26" s="6">
        <f>'[5]2011. 7월'!G38</f>
        <v>2.7039999999999997</v>
      </c>
      <c r="I26" s="4">
        <f>'[5]2011. 7월'!H38</f>
        <v>18000</v>
      </c>
      <c r="J26" s="4">
        <f>'[5]2011. 7월'!I38</f>
        <v>155.75</v>
      </c>
      <c r="K26" s="5">
        <f>'[5]2011. 7월'!J38</f>
        <v>3.6</v>
      </c>
      <c r="L26" s="5">
        <f>'[5]2011. 7월'!K38</f>
        <v>6.1750000000000007</v>
      </c>
      <c r="M26" s="5">
        <f>'[5]2011. 7월'!L38</f>
        <v>6.4</v>
      </c>
      <c r="N26" s="6">
        <f>'[5]2011. 7월'!M38</f>
        <v>7.6920000000000002</v>
      </c>
      <c r="O26" s="6">
        <f>'[5]2011. 7월'!N38</f>
        <v>0.56675000000000009</v>
      </c>
      <c r="P26" s="7" t="s">
        <v>61</v>
      </c>
    </row>
    <row r="27" spans="1:16" ht="18.75" customHeight="1">
      <c r="A27" s="22"/>
      <c r="B27" s="1" t="s">
        <v>14</v>
      </c>
      <c r="C27" s="4">
        <f>'[5]2011. 7월'!B37</f>
        <v>176</v>
      </c>
      <c r="D27" s="5">
        <f>'[5]2011. 7월'!C37</f>
        <v>104.1</v>
      </c>
      <c r="E27" s="5">
        <f>'[5]2011. 7월'!D37</f>
        <v>87</v>
      </c>
      <c r="F27" s="5">
        <f>'[5]2011. 7월'!E37</f>
        <v>86</v>
      </c>
      <c r="G27" s="6">
        <f>'[5]2011. 7월'!F37</f>
        <v>28.44</v>
      </c>
      <c r="H27" s="6">
        <f>'[5]2011. 7월'!G37</f>
        <v>3.1440000000000001</v>
      </c>
      <c r="I27" s="4">
        <f>'[5]2011. 7월'!H37</f>
        <v>18500</v>
      </c>
      <c r="J27" s="4">
        <f>'[5]2011. 7월'!I37</f>
        <v>176</v>
      </c>
      <c r="K27" s="5">
        <f>'[5]2011. 7월'!J37</f>
        <v>4</v>
      </c>
      <c r="L27" s="5">
        <f>'[5]2011. 7월'!K37</f>
        <v>6.8</v>
      </c>
      <c r="M27" s="5">
        <f>'[5]2011. 7월'!L37</f>
        <v>7.6</v>
      </c>
      <c r="N27" s="6">
        <f>'[5]2011. 7월'!M37</f>
        <v>7.968</v>
      </c>
      <c r="O27" s="6">
        <f>'[5]2011. 7월'!N37</f>
        <v>0.64800000000000002</v>
      </c>
      <c r="P27" s="7" t="s">
        <v>61</v>
      </c>
    </row>
    <row r="28" spans="1:16" ht="18.75" customHeight="1">
      <c r="A28" s="22"/>
      <c r="B28" s="1" t="s">
        <v>15</v>
      </c>
      <c r="C28" s="4">
        <f>'[5]2011. 7월'!B36</f>
        <v>132</v>
      </c>
      <c r="D28" s="5">
        <f>'[5]2011. 7월'!C36</f>
        <v>78.8</v>
      </c>
      <c r="E28" s="5">
        <f>'[5]2011. 7월'!D36</f>
        <v>64.5</v>
      </c>
      <c r="F28" s="5">
        <f>'[5]2011. 7월'!E36</f>
        <v>65.5</v>
      </c>
      <c r="G28" s="6">
        <f>'[5]2011. 7월'!F36</f>
        <v>15.12</v>
      </c>
      <c r="H28" s="6">
        <f>'[5]2011. 7월'!G36</f>
        <v>2.2799999999999998</v>
      </c>
      <c r="I28" s="4">
        <f>'[5]2011. 7월'!H36</f>
        <v>16000</v>
      </c>
      <c r="J28" s="4">
        <f>'[5]2011. 7월'!I36</f>
        <v>132</v>
      </c>
      <c r="K28" s="5">
        <f>'[5]2011. 7월'!J36</f>
        <v>3.4</v>
      </c>
      <c r="L28" s="5">
        <f>'[5]2011. 7월'!K36</f>
        <v>5.7</v>
      </c>
      <c r="M28" s="5">
        <f>'[5]2011. 7월'!L36</f>
        <v>5.6</v>
      </c>
      <c r="N28" s="6">
        <f>'[5]2011. 7월'!M36</f>
        <v>7.3440000000000003</v>
      </c>
      <c r="O28" s="6">
        <f>'[5]2011. 7월'!N36</f>
        <v>0.49099999999999999</v>
      </c>
      <c r="P28" s="7" t="s">
        <v>61</v>
      </c>
    </row>
    <row r="29" spans="1:16" ht="18.75" customHeight="1">
      <c r="A29" s="22" t="s">
        <v>23</v>
      </c>
      <c r="B29" s="1" t="s">
        <v>13</v>
      </c>
      <c r="C29" s="4">
        <f>'[5]2011. 8월'!B38</f>
        <v>140</v>
      </c>
      <c r="D29" s="5">
        <f>'[5]2011. 8월'!C38</f>
        <v>103.78</v>
      </c>
      <c r="E29" s="5">
        <f>'[5]2011. 8월'!D38</f>
        <v>85.739999999999981</v>
      </c>
      <c r="F29" s="5">
        <f>'[5]2011. 8월'!E38</f>
        <v>89.259999999999991</v>
      </c>
      <c r="G29" s="6">
        <f>'[5]2011. 8월'!F38</f>
        <v>29.919999999999998</v>
      </c>
      <c r="H29" s="6">
        <f>'[5]2011. 8월'!G38</f>
        <v>3.3984000000000001</v>
      </c>
      <c r="I29" s="4">
        <f>'[5]2011. 8월'!H38</f>
        <v>23000</v>
      </c>
      <c r="J29" s="4">
        <f>'[5]2011. 8월'!I38</f>
        <v>140</v>
      </c>
      <c r="K29" s="5">
        <f>'[5]2011. 8월'!J38</f>
        <v>3.88</v>
      </c>
      <c r="L29" s="5">
        <f>'[5]2011. 8월'!K38</f>
        <v>6.6599999999999993</v>
      </c>
      <c r="M29" s="5">
        <f>'[5]2011. 8월'!L38</f>
        <v>6.5200000000000005</v>
      </c>
      <c r="N29" s="6">
        <f>'[5]2011. 8월'!M38</f>
        <v>7.4159999999999995</v>
      </c>
      <c r="O29" s="6">
        <f>'[5]2011. 8월'!N38</f>
        <v>0.66660000000000008</v>
      </c>
      <c r="P29" s="7" t="str">
        <f>'[5]2011. 8월'!O38</f>
        <v>&lt;30</v>
      </c>
    </row>
    <row r="30" spans="1:16" ht="18.75" customHeight="1">
      <c r="A30" s="22"/>
      <c r="B30" s="1" t="s">
        <v>14</v>
      </c>
      <c r="C30" s="4">
        <f>'[5]2011. 8월'!B37</f>
        <v>145</v>
      </c>
      <c r="D30" s="5">
        <f>'[5]2011. 8월'!C37</f>
        <v>114.6</v>
      </c>
      <c r="E30" s="5">
        <f>'[5]2011. 8월'!D37</f>
        <v>94.6</v>
      </c>
      <c r="F30" s="5">
        <f>'[5]2011. 8월'!E37</f>
        <v>97</v>
      </c>
      <c r="G30" s="6">
        <f>'[5]2011. 8월'!F37</f>
        <v>31.36</v>
      </c>
      <c r="H30" s="6">
        <f>'[5]2011. 8월'!G37</f>
        <v>3.984</v>
      </c>
      <c r="I30" s="4">
        <f>'[5]2011. 8월'!H37</f>
        <v>26000</v>
      </c>
      <c r="J30" s="4">
        <f>'[5]2011. 8월'!I37</f>
        <v>145</v>
      </c>
      <c r="K30" s="5">
        <f>'[5]2011. 8월'!J37</f>
        <v>4.2</v>
      </c>
      <c r="L30" s="5">
        <f>'[5]2011. 8월'!K37</f>
        <v>7.2</v>
      </c>
      <c r="M30" s="5">
        <f>'[5]2011. 8월'!L37</f>
        <v>7.2</v>
      </c>
      <c r="N30" s="6">
        <f>'[5]2011. 8월'!M37</f>
        <v>7.992</v>
      </c>
      <c r="O30" s="6">
        <f>'[5]2011. 8월'!N37</f>
        <v>0.70099999999999996</v>
      </c>
      <c r="P30" s="7" t="str">
        <f>'[5]2011. 8월'!O37</f>
        <v>&lt;30</v>
      </c>
    </row>
    <row r="31" spans="1:16" ht="18.75" customHeight="1">
      <c r="A31" s="22"/>
      <c r="B31" s="1" t="s">
        <v>15</v>
      </c>
      <c r="C31" s="4">
        <f>'[5]2011. 8월'!B36</f>
        <v>133</v>
      </c>
      <c r="D31" s="5">
        <f>'[5]2011. 8월'!C36</f>
        <v>92.6</v>
      </c>
      <c r="E31" s="5">
        <f>'[5]2011. 8월'!D36</f>
        <v>76.599999999999994</v>
      </c>
      <c r="F31" s="5">
        <f>'[5]2011. 8월'!E36</f>
        <v>80</v>
      </c>
      <c r="G31" s="6">
        <f>'[5]2011. 8월'!F36</f>
        <v>28.4</v>
      </c>
      <c r="H31" s="6">
        <f>'[5]2011. 8월'!G36</f>
        <v>2.5680000000000001</v>
      </c>
      <c r="I31" s="4">
        <f>'[5]2011. 8월'!H36</f>
        <v>19000</v>
      </c>
      <c r="J31" s="4">
        <f>'[5]2011. 8월'!I36</f>
        <v>133</v>
      </c>
      <c r="K31" s="5">
        <f>'[5]2011. 8월'!J36</f>
        <v>3.6</v>
      </c>
      <c r="L31" s="5">
        <f>'[5]2011. 8월'!K36</f>
        <v>6.2</v>
      </c>
      <c r="M31" s="5">
        <f>'[5]2011. 8월'!L36</f>
        <v>6.2</v>
      </c>
      <c r="N31" s="6">
        <f>'[5]2011. 8월'!M36</f>
        <v>7.008</v>
      </c>
      <c r="O31" s="6">
        <f>'[5]2011. 8월'!N36</f>
        <v>0.6</v>
      </c>
      <c r="P31" s="7" t="str">
        <f>'[5]2011. 8월'!O36</f>
        <v>&lt;30</v>
      </c>
    </row>
    <row r="32" spans="1:16" ht="18.75" customHeight="1">
      <c r="A32" s="22" t="s">
        <v>24</v>
      </c>
      <c r="B32" s="1" t="s">
        <v>13</v>
      </c>
      <c r="C32" s="4">
        <f>'[5]2011. 9월'!B37</f>
        <v>131.5</v>
      </c>
      <c r="D32" s="5">
        <f>'[5]2011. 9월'!C37</f>
        <v>102.02499999999999</v>
      </c>
      <c r="E32" s="5">
        <f>'[5]2011. 9월'!D37</f>
        <v>85.05</v>
      </c>
      <c r="F32" s="5">
        <f>'[5]2011. 9월'!E37</f>
        <v>94.95</v>
      </c>
      <c r="G32" s="6">
        <f>'[5]2011. 9월'!F37</f>
        <v>29.145</v>
      </c>
      <c r="H32" s="6">
        <f>'[5]2011. 9월'!G37</f>
        <v>3.21</v>
      </c>
      <c r="I32" s="4">
        <f>'[5]2011. 9월'!H37</f>
        <v>26000</v>
      </c>
      <c r="J32" s="4">
        <f>'[5]2011. 9월'!I37</f>
        <v>131.5</v>
      </c>
      <c r="K32" s="5">
        <f>'[5]2011. 9월'!J37</f>
        <v>4.05</v>
      </c>
      <c r="L32" s="5">
        <f>'[5]2011. 9월'!K37</f>
        <v>6.9749999999999996</v>
      </c>
      <c r="M32" s="5">
        <f>'[5]2011. 9월'!L37</f>
        <v>6.2</v>
      </c>
      <c r="N32" s="6">
        <f>'[5]2011. 9월'!M37</f>
        <v>9.0180000000000007</v>
      </c>
      <c r="O32" s="6">
        <f>'[5]2011. 9월'!N37</f>
        <v>0.82</v>
      </c>
      <c r="P32" s="7" t="str">
        <f>'[5]2011. 9월'!O37</f>
        <v>&lt;30</v>
      </c>
    </row>
    <row r="33" spans="1:16" ht="18.75" customHeight="1">
      <c r="A33" s="22"/>
      <c r="B33" s="1" t="s">
        <v>14</v>
      </c>
      <c r="C33" s="4">
        <f>'[5]2011. 9월'!B36</f>
        <v>143</v>
      </c>
      <c r="D33" s="5">
        <f>'[5]2011. 9월'!C36</f>
        <v>115.2</v>
      </c>
      <c r="E33" s="5">
        <f>'[5]2011. 9월'!D36</f>
        <v>96.2</v>
      </c>
      <c r="F33" s="5">
        <f>'[5]2011. 9월'!E36</f>
        <v>103.3</v>
      </c>
      <c r="G33" s="6">
        <f>'[5]2011. 9월'!F36</f>
        <v>30.36</v>
      </c>
      <c r="H33" s="6">
        <f>'[5]2011. 9월'!G36</f>
        <v>3.3839999999999999</v>
      </c>
      <c r="I33" s="4">
        <f>'[5]2011. 9월'!H36</f>
        <v>26500</v>
      </c>
      <c r="J33" s="4">
        <f>'[5]2011. 9월'!I36</f>
        <v>143</v>
      </c>
      <c r="K33" s="5">
        <f>'[5]2011. 9월'!J36</f>
        <v>4.2</v>
      </c>
      <c r="L33" s="5">
        <f>'[5]2011. 9월'!K36</f>
        <v>7.2</v>
      </c>
      <c r="M33" s="5">
        <f>'[5]2011. 9월'!L36</f>
        <v>6.8</v>
      </c>
      <c r="N33" s="6">
        <f>'[5]2011. 9월'!M36</f>
        <v>10.608000000000001</v>
      </c>
      <c r="O33" s="6">
        <f>'[5]2011. 9월'!N36</f>
        <v>0.92800000000000005</v>
      </c>
      <c r="P33" s="7" t="str">
        <f>'[5]2011. 9월'!O36</f>
        <v>&lt;30</v>
      </c>
    </row>
    <row r="34" spans="1:16" ht="18.75" customHeight="1">
      <c r="A34" s="22"/>
      <c r="B34" s="1" t="s">
        <v>15</v>
      </c>
      <c r="C34" s="4">
        <f>'[5]2011. 9월'!B35</f>
        <v>124</v>
      </c>
      <c r="D34" s="5">
        <f>'[5]2011. 9월'!C35</f>
        <v>85.6</v>
      </c>
      <c r="E34" s="5">
        <f>'[5]2011. 9월'!D35</f>
        <v>71.599999999999994</v>
      </c>
      <c r="F34" s="5">
        <f>'[5]2011. 9월'!E35</f>
        <v>82.7</v>
      </c>
      <c r="G34" s="6">
        <f>'[5]2011. 9월'!F35</f>
        <v>28.2</v>
      </c>
      <c r="H34" s="6">
        <f>'[5]2011. 9월'!G35</f>
        <v>3.048</v>
      </c>
      <c r="I34" s="4">
        <f>'[5]2011. 9월'!H35</f>
        <v>25500</v>
      </c>
      <c r="J34" s="4">
        <f>'[5]2011. 9월'!I35</f>
        <v>124</v>
      </c>
      <c r="K34" s="5">
        <f>'[5]2011. 9월'!J35</f>
        <v>3.8</v>
      </c>
      <c r="L34" s="5">
        <f>'[5]2011. 9월'!K35</f>
        <v>6.6</v>
      </c>
      <c r="M34" s="5">
        <f>'[5]2011. 9월'!L35</f>
        <v>5.8</v>
      </c>
      <c r="N34" s="6">
        <f>'[5]2011. 9월'!M35</f>
        <v>7.2</v>
      </c>
      <c r="O34" s="6">
        <f>'[5]2011. 9월'!N35</f>
        <v>0.72</v>
      </c>
      <c r="P34" s="7" t="str">
        <f>'[5]2011. 9월'!O35</f>
        <v>&lt;30</v>
      </c>
    </row>
    <row r="35" spans="1:16" ht="18.75" customHeight="1">
      <c r="A35" s="22" t="s">
        <v>25</v>
      </c>
      <c r="B35" s="1" t="s">
        <v>13</v>
      </c>
      <c r="C35" s="4">
        <f>'[5]2011. 10월'!B38</f>
        <v>111.75</v>
      </c>
      <c r="D35" s="5">
        <f>'[5]2011. 10월'!C38</f>
        <v>102.15</v>
      </c>
      <c r="E35" s="5">
        <f>'[5]2011. 10월'!D38</f>
        <v>85.25</v>
      </c>
      <c r="F35" s="5">
        <f>'[5]2011. 10월'!E38</f>
        <v>94.65</v>
      </c>
      <c r="G35" s="6">
        <f>'[5]2011. 10월'!F38</f>
        <v>30.155000000000001</v>
      </c>
      <c r="H35" s="6">
        <f>'[5]2011. 10월'!G38</f>
        <v>3.3479999999999999</v>
      </c>
      <c r="I35" s="4">
        <f>'[5]2011. 10월'!H38</f>
        <v>25000</v>
      </c>
      <c r="J35" s="4">
        <f>'[5]2011. 10월'!I38</f>
        <v>111.75</v>
      </c>
      <c r="K35" s="5">
        <f>'[5]2011. 10월'!J38</f>
        <v>3.45</v>
      </c>
      <c r="L35" s="5">
        <f>'[5]2011. 10월'!K38</f>
        <v>6</v>
      </c>
      <c r="M35" s="5">
        <f>'[5]2011. 10월'!L38</f>
        <v>6</v>
      </c>
      <c r="N35" s="6">
        <f>'[5]2011. 10월'!M38</f>
        <v>7.5720000000000001</v>
      </c>
      <c r="O35" s="6">
        <f>'[5]2011. 10월'!N38</f>
        <v>0.83050000000000002</v>
      </c>
      <c r="P35" s="7" t="str">
        <f>'[5]2011. 10월'!O38</f>
        <v>&lt;30</v>
      </c>
    </row>
    <row r="36" spans="1:16" ht="18.75" customHeight="1">
      <c r="A36" s="22"/>
      <c r="B36" s="1" t="s">
        <v>14</v>
      </c>
      <c r="C36" s="4">
        <f>'[5]2011. 10월'!B37</f>
        <v>120</v>
      </c>
      <c r="D36" s="5">
        <f>'[5]2011. 10월'!C37</f>
        <v>119.4</v>
      </c>
      <c r="E36" s="5">
        <f>'[5]2011. 10월'!D37</f>
        <v>100</v>
      </c>
      <c r="F36" s="5">
        <f>'[5]2011. 10월'!E37</f>
        <v>106.7</v>
      </c>
      <c r="G36" s="6">
        <f>'[5]2011. 10월'!F37</f>
        <v>32.24</v>
      </c>
      <c r="H36" s="6">
        <f>'[5]2011. 10월'!G37</f>
        <v>3.7919999999999998</v>
      </c>
      <c r="I36" s="4">
        <f>'[5]2011. 10월'!H37</f>
        <v>26000</v>
      </c>
      <c r="J36" s="4">
        <f>'[5]2011. 10월'!I37</f>
        <v>120</v>
      </c>
      <c r="K36" s="5">
        <f>'[5]2011. 10월'!J37</f>
        <v>3.9</v>
      </c>
      <c r="L36" s="5">
        <f>'[5]2011. 10월'!K37</f>
        <v>6.8</v>
      </c>
      <c r="M36" s="5">
        <f>'[5]2011. 10월'!L37</f>
        <v>6.6</v>
      </c>
      <c r="N36" s="6">
        <f>'[5]2011. 10월'!M37</f>
        <v>8.8559999999999999</v>
      </c>
      <c r="O36" s="6">
        <f>'[5]2011. 10월'!N37</f>
        <v>0.96</v>
      </c>
      <c r="P36" s="7" t="str">
        <f>'[5]2011. 10월'!O37</f>
        <v>&lt;30</v>
      </c>
    </row>
    <row r="37" spans="1:16" ht="18.75" customHeight="1">
      <c r="A37" s="22"/>
      <c r="B37" s="1" t="s">
        <v>15</v>
      </c>
      <c r="C37" s="4">
        <f>'[5]2011. 10월'!B36</f>
        <v>103</v>
      </c>
      <c r="D37" s="5">
        <f>'[5]2011. 10월'!C36</f>
        <v>85.5</v>
      </c>
      <c r="E37" s="5">
        <f>'[5]2011. 10월'!D36</f>
        <v>72.2</v>
      </c>
      <c r="F37" s="5">
        <f>'[5]2011. 10월'!E36</f>
        <v>83.3</v>
      </c>
      <c r="G37" s="6">
        <f>'[5]2011. 10월'!F36</f>
        <v>29.1</v>
      </c>
      <c r="H37" s="6">
        <f>'[5]2011. 10월'!G36</f>
        <v>2.7120000000000002</v>
      </c>
      <c r="I37" s="4">
        <f>'[5]2011. 10월'!H36</f>
        <v>25000</v>
      </c>
      <c r="J37" s="4">
        <f>'[5]2011. 10월'!I36</f>
        <v>103</v>
      </c>
      <c r="K37" s="5">
        <f>'[5]2011. 10월'!J36</f>
        <v>2.9</v>
      </c>
      <c r="L37" s="5">
        <f>'[5]2011. 10월'!K36</f>
        <v>5.0999999999999996</v>
      </c>
      <c r="M37" s="5">
        <f>'[5]2011. 10월'!L36</f>
        <v>5.2</v>
      </c>
      <c r="N37" s="6">
        <f>'[5]2011. 10월'!M36</f>
        <v>6.5519999999999996</v>
      </c>
      <c r="O37" s="6">
        <f>'[5]2011. 10월'!N36</f>
        <v>0.72799999999999998</v>
      </c>
      <c r="P37" s="7" t="str">
        <f>'[5]2011. 10월'!O36</f>
        <v>&lt;30</v>
      </c>
    </row>
    <row r="38" spans="1:16" ht="18.75" customHeight="1">
      <c r="A38" s="22" t="s">
        <v>26</v>
      </c>
      <c r="B38" s="1" t="s">
        <v>13</v>
      </c>
      <c r="C38" s="4">
        <f>'[5]2011. 11월'!B38</f>
        <v>104</v>
      </c>
      <c r="D38" s="5">
        <f>'[5]2011. 11월'!C38</f>
        <v>105.61999999999998</v>
      </c>
      <c r="E38" s="5">
        <f>'[5]2011. 11월'!D38</f>
        <v>87.679999999999993</v>
      </c>
      <c r="F38" s="5">
        <f>'[5]2011. 11월'!E38</f>
        <v>97</v>
      </c>
      <c r="G38" s="6">
        <f>'[5]2011. 11월'!F38</f>
        <v>30.468</v>
      </c>
      <c r="H38" s="6">
        <f>'[5]2011. 11월'!G38</f>
        <v>3.1199999999999997</v>
      </c>
      <c r="I38" s="4">
        <f>'[5]2011. 11월'!H38</f>
        <v>26000</v>
      </c>
      <c r="J38" s="4">
        <f>'[5]2011. 11월'!I38</f>
        <v>104</v>
      </c>
      <c r="K38" s="5">
        <f>'[5]2011. 11월'!J38</f>
        <v>4.0599999999999996</v>
      </c>
      <c r="L38" s="5">
        <f>'[5]2011. 11월'!K38</f>
        <v>7.0400000000000009</v>
      </c>
      <c r="M38" s="5">
        <f>'[5]2011. 11월'!L38</f>
        <v>6.2</v>
      </c>
      <c r="N38" s="6">
        <f>'[5]2011. 11월'!M38</f>
        <v>7.1903999999999995</v>
      </c>
      <c r="O38" s="6">
        <f>'[5]2011. 11월'!N38</f>
        <v>0.76560000000000006</v>
      </c>
      <c r="P38" s="7" t="str">
        <f>'[5]2011. 11월'!O38</f>
        <v>&lt;30</v>
      </c>
    </row>
    <row r="39" spans="1:16" ht="18.75" customHeight="1">
      <c r="A39" s="22"/>
      <c r="B39" s="1" t="s">
        <v>14</v>
      </c>
      <c r="C39" s="4">
        <f>'[5]2011. 11월'!B37</f>
        <v>109</v>
      </c>
      <c r="D39" s="5">
        <f>'[5]2011. 11월'!C37</f>
        <v>116.7</v>
      </c>
      <c r="E39" s="5">
        <f>'[5]2011. 11월'!D37</f>
        <v>97.4</v>
      </c>
      <c r="F39" s="5">
        <f>'[5]2011. 11월'!E37</f>
        <v>101</v>
      </c>
      <c r="G39" s="6">
        <f>'[5]2011. 11월'!F37</f>
        <v>33.72</v>
      </c>
      <c r="H39" s="6">
        <f>'[5]2011. 11월'!G37</f>
        <v>3.8159999999999998</v>
      </c>
      <c r="I39" s="4">
        <f>'[5]2011. 11월'!H37</f>
        <v>27000</v>
      </c>
      <c r="J39" s="4">
        <f>'[5]2011. 11월'!I37</f>
        <v>109</v>
      </c>
      <c r="K39" s="5">
        <f>'[5]2011. 11월'!J37</f>
        <v>4.3</v>
      </c>
      <c r="L39" s="5">
        <f>'[5]2011. 11월'!K37</f>
        <v>7.4</v>
      </c>
      <c r="M39" s="5">
        <f>'[5]2011. 11월'!L37</f>
        <v>6.4</v>
      </c>
      <c r="N39" s="6">
        <f>'[5]2011. 11월'!M37</f>
        <v>8.0399999999999991</v>
      </c>
      <c r="O39" s="6">
        <f>'[5]2011. 11월'!N37</f>
        <v>0.79200000000000004</v>
      </c>
      <c r="P39" s="7" t="str">
        <f>'[5]2011. 11월'!O37</f>
        <v>&lt;30</v>
      </c>
    </row>
    <row r="40" spans="1:16" ht="18.75" customHeight="1">
      <c r="A40" s="22"/>
      <c r="B40" s="1" t="s">
        <v>15</v>
      </c>
      <c r="C40" s="4">
        <f>'[5]2011. 11월'!B36</f>
        <v>100</v>
      </c>
      <c r="D40" s="5">
        <f>'[5]2011. 11월'!C36</f>
        <v>98.8</v>
      </c>
      <c r="E40" s="5">
        <f>'[5]2011. 11월'!D36</f>
        <v>81</v>
      </c>
      <c r="F40" s="5">
        <f>'[5]2011. 11월'!E36</f>
        <v>92</v>
      </c>
      <c r="G40" s="6">
        <f>'[5]2011. 11월'!F36</f>
        <v>28.24</v>
      </c>
      <c r="H40" s="6">
        <f>'[5]2011. 11월'!G36</f>
        <v>2.76</v>
      </c>
      <c r="I40" s="4">
        <f>'[5]2011. 11월'!H36</f>
        <v>25000</v>
      </c>
      <c r="J40" s="4">
        <f>'[5]2011. 11월'!I36</f>
        <v>100</v>
      </c>
      <c r="K40" s="5">
        <f>'[5]2011. 11월'!J36</f>
        <v>3.8</v>
      </c>
      <c r="L40" s="5">
        <f>'[5]2011. 11월'!K36</f>
        <v>6.7</v>
      </c>
      <c r="M40" s="5">
        <f>'[5]2011. 11월'!L36</f>
        <v>6</v>
      </c>
      <c r="N40" s="6">
        <f>'[5]2011. 11월'!M36</f>
        <v>6.6239999999999997</v>
      </c>
      <c r="O40" s="6">
        <f>'[5]2011. 11월'!N36</f>
        <v>0.74399999999999999</v>
      </c>
      <c r="P40" s="7" t="str">
        <f>'[5]2011. 11월'!O36</f>
        <v>&lt;30</v>
      </c>
    </row>
    <row r="41" spans="1:16" ht="18.75" customHeight="1">
      <c r="A41" s="22" t="s">
        <v>27</v>
      </c>
      <c r="B41" s="1" t="s">
        <v>13</v>
      </c>
      <c r="C41" s="4">
        <f>'[5]2011. 12월'!B38</f>
        <v>108.75</v>
      </c>
      <c r="D41" s="5">
        <f>'[5]2011. 12월'!C38</f>
        <v>101.875</v>
      </c>
      <c r="E41" s="5">
        <f>'[5]2011. 12월'!D38</f>
        <v>85.299999999999983</v>
      </c>
      <c r="F41" s="5">
        <f>'[5]2011. 12월'!E38</f>
        <v>93.174999999999997</v>
      </c>
      <c r="G41" s="6">
        <f>'[5]2011. 12월'!F38</f>
        <v>29.745000000000001</v>
      </c>
      <c r="H41" s="6">
        <f>'[5]2011. 12월'!G38</f>
        <v>3.0379999999999998</v>
      </c>
      <c r="I41" s="4">
        <f>'[5]2011. 12월'!H38</f>
        <v>23000</v>
      </c>
      <c r="J41" s="4">
        <f>'[5]2011. 12월'!I38</f>
        <v>108.75</v>
      </c>
      <c r="K41" s="5">
        <f>'[5]2011. 12월'!J38</f>
        <v>3.6</v>
      </c>
      <c r="L41" s="5">
        <f>'[5]2011. 12월'!K38</f>
        <v>6.2249999999999996</v>
      </c>
      <c r="M41" s="5">
        <f>'[5]2011. 12월'!L38</f>
        <v>6.25</v>
      </c>
      <c r="N41" s="6">
        <f>'[5]2011. 12월'!M38</f>
        <v>7.62</v>
      </c>
      <c r="O41" s="6">
        <f>'[5]2011. 12월'!N38</f>
        <v>0.65749999999999997</v>
      </c>
      <c r="P41" s="7" t="str">
        <f>'[5]2011. 12월'!O38</f>
        <v>&lt;30</v>
      </c>
    </row>
    <row r="42" spans="1:16" ht="18.75" customHeight="1">
      <c r="A42" s="22"/>
      <c r="B42" s="1" t="s">
        <v>14</v>
      </c>
      <c r="C42" s="4">
        <f>'[5]2011. 12월'!B37</f>
        <v>113</v>
      </c>
      <c r="D42" s="5">
        <f>'[5]2011. 12월'!C37</f>
        <v>116.7</v>
      </c>
      <c r="E42" s="5">
        <f>'[5]2011. 12월'!D37</f>
        <v>96.8</v>
      </c>
      <c r="F42" s="5">
        <f>'[5]2011. 12월'!E37</f>
        <v>98.7</v>
      </c>
      <c r="G42" s="6">
        <f>'[5]2011. 12월'!F37</f>
        <v>31.56</v>
      </c>
      <c r="H42" s="6">
        <f>'[5]2011. 12월'!G37</f>
        <v>3.1840000000000002</v>
      </c>
      <c r="I42" s="4">
        <f>'[5]2011. 12월'!H37</f>
        <v>25000</v>
      </c>
      <c r="J42" s="4">
        <f>'[5]2011. 12월'!I37</f>
        <v>113</v>
      </c>
      <c r="K42" s="5">
        <f>'[5]2011. 12월'!J37</f>
        <v>4.0999999999999996</v>
      </c>
      <c r="L42" s="5">
        <f>'[5]2011. 12월'!K37</f>
        <v>7</v>
      </c>
      <c r="M42" s="5">
        <f>'[5]2011. 12월'!L37</f>
        <v>6.4</v>
      </c>
      <c r="N42" s="6">
        <f>'[5]2011. 12월'!M37</f>
        <v>7.7759999999999998</v>
      </c>
      <c r="O42" s="6">
        <f>'[5]2011. 12월'!N37</f>
        <v>0.73599999999999999</v>
      </c>
      <c r="P42" s="7" t="str">
        <f>'[5]2011. 12월'!O37</f>
        <v>&lt;30</v>
      </c>
    </row>
    <row r="43" spans="1:16" ht="18.75" customHeight="1" thickBot="1">
      <c r="A43" s="23"/>
      <c r="B43" s="8" t="s">
        <v>15</v>
      </c>
      <c r="C43" s="9">
        <f>'[5]2011. 12월'!B36</f>
        <v>104</v>
      </c>
      <c r="D43" s="10">
        <f>'[5]2011. 12월'!C36</f>
        <v>92.4</v>
      </c>
      <c r="E43" s="10">
        <f>'[5]2011. 12월'!D36</f>
        <v>77.599999999999994</v>
      </c>
      <c r="F43" s="10">
        <f>'[5]2011. 12월'!E36</f>
        <v>87.3</v>
      </c>
      <c r="G43" s="11">
        <f>'[5]2011. 12월'!F36</f>
        <v>27.72</v>
      </c>
      <c r="H43" s="11">
        <f>'[5]2011. 12월'!G36</f>
        <v>2.88</v>
      </c>
      <c r="I43" s="9">
        <f>'[5]2011. 12월'!H36</f>
        <v>20000</v>
      </c>
      <c r="J43" s="9">
        <f>'[5]2011. 12월'!I36</f>
        <v>104</v>
      </c>
      <c r="K43" s="10">
        <f>'[5]2011. 12월'!J36</f>
        <v>3.3</v>
      </c>
      <c r="L43" s="10">
        <f>'[5]2011. 12월'!K36</f>
        <v>5.8</v>
      </c>
      <c r="M43" s="10">
        <f>'[5]2011. 12월'!L36</f>
        <v>6</v>
      </c>
      <c r="N43" s="11">
        <f>'[5]2011. 12월'!M36</f>
        <v>7.3440000000000003</v>
      </c>
      <c r="O43" s="11">
        <f>'[5]2011. 12월'!N36</f>
        <v>0.61199999999999999</v>
      </c>
      <c r="P43" s="12" t="str">
        <f>'[5]2011. 12월'!O36</f>
        <v>&lt;30</v>
      </c>
    </row>
  </sheetData>
  <mergeCells count="21">
    <mergeCell ref="A1:J1"/>
    <mergeCell ref="A2:D2"/>
    <mergeCell ref="A3:A4"/>
    <mergeCell ref="B3:B4"/>
    <mergeCell ref="C3:C4"/>
    <mergeCell ref="D3:I3"/>
    <mergeCell ref="J3:J4"/>
    <mergeCell ref="A38:A40"/>
    <mergeCell ref="A41:A43"/>
    <mergeCell ref="A20:A22"/>
    <mergeCell ref="A23:A25"/>
    <mergeCell ref="A26:A28"/>
    <mergeCell ref="A29:A31"/>
    <mergeCell ref="A32:A34"/>
    <mergeCell ref="A35:A37"/>
    <mergeCell ref="A14:A16"/>
    <mergeCell ref="A17:A19"/>
    <mergeCell ref="K3:P3"/>
    <mergeCell ref="A5:A7"/>
    <mergeCell ref="A8:A10"/>
    <mergeCell ref="A11:A13"/>
  </mergeCells>
  <phoneticPr fontId="2" type="noConversion"/>
  <pageMargins left="0.32" right="0.23" top="0.74803149606299213" bottom="0.74803149606299213" header="0.31496062992125984" footer="0.31496062992125984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43"/>
  <sheetViews>
    <sheetView view="pageBreakPreview" topLeftCell="A9" zoomScaleNormal="100" workbookViewId="0">
      <selection activeCell="R27" sqref="R27"/>
    </sheetView>
  </sheetViews>
  <sheetFormatPr defaultRowHeight="16.5"/>
  <cols>
    <col min="1" max="16" width="6.625" customWidth="1"/>
  </cols>
  <sheetData>
    <row r="1" spans="1:16" ht="42" customHeight="1">
      <c r="A1" s="24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  <c r="M1" s="13"/>
      <c r="N1" s="13"/>
      <c r="O1" s="13"/>
      <c r="P1" s="13"/>
    </row>
    <row r="2" spans="1:16" ht="18.75" customHeight="1" thickBot="1">
      <c r="A2" s="30" t="s">
        <v>59</v>
      </c>
      <c r="B2" s="31"/>
      <c r="C2" s="31"/>
      <c r="D2" s="3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8.75" customHeight="1">
      <c r="A3" s="26" t="s">
        <v>0</v>
      </c>
      <c r="B3" s="20" t="s">
        <v>1</v>
      </c>
      <c r="C3" s="28" t="s">
        <v>60</v>
      </c>
      <c r="D3" s="20" t="s">
        <v>3</v>
      </c>
      <c r="E3" s="20"/>
      <c r="F3" s="20"/>
      <c r="G3" s="20"/>
      <c r="H3" s="20"/>
      <c r="I3" s="20"/>
      <c r="J3" s="28" t="s">
        <v>4</v>
      </c>
      <c r="K3" s="20" t="s">
        <v>5</v>
      </c>
      <c r="L3" s="20"/>
      <c r="M3" s="20"/>
      <c r="N3" s="20"/>
      <c r="O3" s="20"/>
      <c r="P3" s="21"/>
    </row>
    <row r="4" spans="1:16" ht="33.75">
      <c r="A4" s="22"/>
      <c r="B4" s="27"/>
      <c r="C4" s="27"/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29"/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3" t="s">
        <v>11</v>
      </c>
    </row>
    <row r="5" spans="1:16" ht="18.75" customHeight="1">
      <c r="A5" s="22" t="s">
        <v>12</v>
      </c>
      <c r="B5" s="1" t="s">
        <v>13</v>
      </c>
      <c r="C5" s="4">
        <f>[6]총괄!B19</f>
        <v>115.75</v>
      </c>
      <c r="D5" s="5">
        <f>[6]총괄!C19</f>
        <v>106.85916666666667</v>
      </c>
      <c r="E5" s="5">
        <f>[6]총괄!D19</f>
        <v>91.0625</v>
      </c>
      <c r="F5" s="5">
        <f>[6]총괄!E19</f>
        <v>82.025000000000006</v>
      </c>
      <c r="G5" s="6">
        <f>[6]총괄!F19</f>
        <v>28.693133333333332</v>
      </c>
      <c r="H5" s="6">
        <f>[6]총괄!G19</f>
        <v>4.2743500000000001</v>
      </c>
      <c r="I5" s="4">
        <f>[6]총괄!H19</f>
        <v>18000</v>
      </c>
      <c r="J5" s="4">
        <f>[6]총괄!I19</f>
        <v>115.75</v>
      </c>
      <c r="K5" s="5">
        <f>[6]총괄!J19</f>
        <v>4.0233333333333334</v>
      </c>
      <c r="L5" s="5">
        <f>[6]총괄!K19</f>
        <v>8.2033333333333331</v>
      </c>
      <c r="M5" s="5">
        <f>[6]총괄!L19</f>
        <v>4.3258333333333336</v>
      </c>
      <c r="N5" s="6">
        <f>[6]총괄!M19</f>
        <v>9.7765000000000004</v>
      </c>
      <c r="O5" s="6">
        <f>[6]총괄!N19</f>
        <v>1.1378166666666665</v>
      </c>
      <c r="P5" s="7" t="s">
        <v>61</v>
      </c>
    </row>
    <row r="6" spans="1:16" ht="18.75" customHeight="1">
      <c r="A6" s="22"/>
      <c r="B6" s="1" t="s">
        <v>14</v>
      </c>
      <c r="C6" s="4">
        <f>[6]총괄!B18</f>
        <v>142</v>
      </c>
      <c r="D6" s="5">
        <f>[6]총괄!C18</f>
        <v>140.29999999999998</v>
      </c>
      <c r="E6" s="5">
        <f>[6]총괄!D18</f>
        <v>125.65</v>
      </c>
      <c r="F6" s="5">
        <f>[6]총괄!E18</f>
        <v>96.674999999999997</v>
      </c>
      <c r="G6" s="6">
        <f>[6]총괄!F18</f>
        <v>38.073999999999998</v>
      </c>
      <c r="H6" s="6">
        <f>[6]총괄!G18</f>
        <v>4.758</v>
      </c>
      <c r="I6" s="4">
        <f>[6]총괄!H18</f>
        <v>26000</v>
      </c>
      <c r="J6" s="4">
        <f>[6]총괄!I18</f>
        <v>142</v>
      </c>
      <c r="K6" s="5">
        <f>[6]총괄!J18</f>
        <v>5.875</v>
      </c>
      <c r="L6" s="5">
        <f>[6]총괄!K18</f>
        <v>13.350000000000001</v>
      </c>
      <c r="M6" s="5">
        <f>[6]총괄!L18</f>
        <v>7.1499999999999995</v>
      </c>
      <c r="N6" s="6">
        <f>[6]총괄!M18</f>
        <v>15.558</v>
      </c>
      <c r="O6" s="6">
        <f>[6]총괄!N18</f>
        <v>2.1520000000000001</v>
      </c>
      <c r="P6" s="7" t="s">
        <v>61</v>
      </c>
    </row>
    <row r="7" spans="1:16" ht="18.75" customHeight="1">
      <c r="A7" s="22"/>
      <c r="B7" s="1" t="s">
        <v>15</v>
      </c>
      <c r="C7" s="4">
        <f>[6]총괄!B17</f>
        <v>83.25</v>
      </c>
      <c r="D7" s="5">
        <f>[6]총괄!C17</f>
        <v>85.860000000000014</v>
      </c>
      <c r="E7" s="5">
        <f>[6]총괄!D17</f>
        <v>70.960000000000008</v>
      </c>
      <c r="F7" s="5">
        <f>[6]총괄!E17</f>
        <v>61.174999999999997</v>
      </c>
      <c r="G7" s="6">
        <f>[6]총괄!F17</f>
        <v>21.988799999999998</v>
      </c>
      <c r="H7" s="6">
        <f>[6]총괄!G17</f>
        <v>3.6359999999999997</v>
      </c>
      <c r="I7" s="4">
        <f>[6]총괄!H17</f>
        <v>11000</v>
      </c>
      <c r="J7" s="4">
        <f>[6]총괄!I17</f>
        <v>83.25</v>
      </c>
      <c r="K7" s="5">
        <f>[6]총괄!J17</f>
        <v>2.0999999999999996</v>
      </c>
      <c r="L7" s="5">
        <f>[6]총괄!K17</f>
        <v>3.8250000000000002</v>
      </c>
      <c r="M7" s="5">
        <f>[6]총괄!L17</f>
        <v>1.0999999999999999</v>
      </c>
      <c r="N7" s="6">
        <f>[6]총괄!M17</f>
        <v>5.0789999999999997</v>
      </c>
      <c r="O7" s="6">
        <f>[6]총괄!N17</f>
        <v>0.45974999999999999</v>
      </c>
      <c r="P7" s="7" t="s">
        <v>61</v>
      </c>
    </row>
    <row r="8" spans="1:16" ht="18.75" customHeight="1">
      <c r="A8" s="22" t="s">
        <v>16</v>
      </c>
      <c r="B8" s="1" t="s">
        <v>13</v>
      </c>
      <c r="C8" s="4">
        <f>'[6]2011. 1월'!B38</f>
        <v>83.25</v>
      </c>
      <c r="D8" s="5">
        <f>'[6]2011. 1월'!C38</f>
        <v>140.29999999999998</v>
      </c>
      <c r="E8" s="5">
        <f>'[6]2011. 1월'!D38</f>
        <v>125.65</v>
      </c>
      <c r="F8" s="5">
        <f>'[6]2011. 1월'!E38</f>
        <v>96.674999999999997</v>
      </c>
      <c r="G8" s="6">
        <f>'[6]2011. 1월'!F38</f>
        <v>38.073999999999998</v>
      </c>
      <c r="H8" s="6">
        <f>'[6]2011. 1월'!G38</f>
        <v>4.71</v>
      </c>
      <c r="I8" s="4">
        <f>'[6]2011. 1월'!H38</f>
        <v>11000</v>
      </c>
      <c r="J8" s="4">
        <f>'[6]2011. 1월'!I38</f>
        <v>83.25</v>
      </c>
      <c r="K8" s="5">
        <f>'[6]2011. 1월'!J38</f>
        <v>4.05</v>
      </c>
      <c r="L8" s="5">
        <f>'[6]2011. 1월'!K38</f>
        <v>13.350000000000001</v>
      </c>
      <c r="M8" s="5">
        <f>'[6]2011. 1월'!L38</f>
        <v>7.1499999999999995</v>
      </c>
      <c r="N8" s="6">
        <f>'[6]2011. 1월'!M38</f>
        <v>15.558</v>
      </c>
      <c r="O8" s="6">
        <f>'[6]2011. 1월'!N38</f>
        <v>2.1520000000000001</v>
      </c>
      <c r="P8" s="7" t="s">
        <v>61</v>
      </c>
    </row>
    <row r="9" spans="1:16" ht="18.75" customHeight="1">
      <c r="A9" s="22"/>
      <c r="B9" s="1" t="s">
        <v>14</v>
      </c>
      <c r="C9" s="4">
        <f>'[6]2011. 1월'!B37</f>
        <v>88</v>
      </c>
      <c r="D9" s="5">
        <f>'[6]2011. 1월'!C37</f>
        <v>223.2</v>
      </c>
      <c r="E9" s="5">
        <f>'[6]2011. 1월'!D37</f>
        <v>201.7</v>
      </c>
      <c r="F9" s="5">
        <f>'[6]2011. 1월'!E37</f>
        <v>109</v>
      </c>
      <c r="G9" s="6">
        <f>'[6]2011. 1월'!F37</f>
        <v>48.816000000000003</v>
      </c>
      <c r="H9" s="6">
        <f>'[6]2011. 1월'!G37</f>
        <v>5.6639999999999997</v>
      </c>
      <c r="I9" s="4">
        <f>'[6]2011. 1월'!H37</f>
        <v>12000</v>
      </c>
      <c r="J9" s="4">
        <f>'[6]2011. 1월'!I37</f>
        <v>88</v>
      </c>
      <c r="K9" s="5">
        <f>'[6]2011. 1월'!J37</f>
        <v>9.6</v>
      </c>
      <c r="L9" s="5">
        <f>'[6]2011. 1월'!K37</f>
        <v>16.100000000000001</v>
      </c>
      <c r="M9" s="5">
        <f>'[6]2011. 1월'!L37</f>
        <v>8.8000000000000007</v>
      </c>
      <c r="N9" s="6">
        <f>'[6]2011. 1월'!M37</f>
        <v>24.72</v>
      </c>
      <c r="O9" s="6">
        <f>'[6]2011. 1월'!N37</f>
        <v>2.8479999999999999</v>
      </c>
      <c r="P9" s="7" t="s">
        <v>61</v>
      </c>
    </row>
    <row r="10" spans="1:16" ht="18.75" customHeight="1">
      <c r="A10" s="22"/>
      <c r="B10" s="1" t="s">
        <v>15</v>
      </c>
      <c r="C10" s="4">
        <f>'[6]2011. 1월'!B36</f>
        <v>73</v>
      </c>
      <c r="D10" s="5">
        <f>'[6]2011. 1월'!C36</f>
        <v>96.6</v>
      </c>
      <c r="E10" s="5">
        <f>'[6]2011. 1월'!D36</f>
        <v>73.7</v>
      </c>
      <c r="F10" s="5">
        <f>'[6]2011. 1월'!E36</f>
        <v>76.7</v>
      </c>
      <c r="G10" s="6">
        <f>'[6]2011. 1월'!F36</f>
        <v>31.2</v>
      </c>
      <c r="H10" s="6">
        <f>'[6]2011. 1월'!G36</f>
        <v>4.1040000000000001</v>
      </c>
      <c r="I10" s="4">
        <f>'[6]2011. 1월'!H36</f>
        <v>10600</v>
      </c>
      <c r="J10" s="4">
        <f>'[6]2011. 1월'!I36</f>
        <v>73</v>
      </c>
      <c r="K10" s="5">
        <f>'[6]2011. 1월'!J36</f>
        <v>2</v>
      </c>
      <c r="L10" s="5">
        <f>'[6]2011. 1월'!K36</f>
        <v>11.5</v>
      </c>
      <c r="M10" s="5">
        <f>'[6]2011. 1월'!L36</f>
        <v>5.6</v>
      </c>
      <c r="N10" s="6">
        <f>'[6]2011. 1월'!M36</f>
        <v>11.016</v>
      </c>
      <c r="O10" s="6">
        <f>'[6]2011. 1월'!N36</f>
        <v>1.8959999999999999</v>
      </c>
      <c r="P10" s="7" t="s">
        <v>61</v>
      </c>
    </row>
    <row r="11" spans="1:16" ht="18.75" customHeight="1">
      <c r="A11" s="22" t="s">
        <v>17</v>
      </c>
      <c r="B11" s="1" t="s">
        <v>13</v>
      </c>
      <c r="C11" s="4">
        <f>'[6]2011. 2월'!B38</f>
        <v>87.5</v>
      </c>
      <c r="D11" s="5">
        <f>'[6]2011. 2월'!C38</f>
        <v>119.3</v>
      </c>
      <c r="E11" s="5">
        <f>'[6]2011. 2월'!D38</f>
        <v>107.52500000000001</v>
      </c>
      <c r="F11" s="5">
        <f>'[6]2011. 2월'!E38</f>
        <v>90.5</v>
      </c>
      <c r="G11" s="6">
        <f>'[6]2011. 2월'!F38</f>
        <v>29.499000000000002</v>
      </c>
      <c r="H11" s="6">
        <f>'[6]2011. 2월'!G38</f>
        <v>4.758</v>
      </c>
      <c r="I11" s="4">
        <f>'[6]2011. 2월'!H38</f>
        <v>15000</v>
      </c>
      <c r="J11" s="4">
        <f>'[6]2011. 2월'!I38</f>
        <v>87.5</v>
      </c>
      <c r="K11" s="5">
        <f>'[6]2011. 2월'!J38</f>
        <v>5.875</v>
      </c>
      <c r="L11" s="5">
        <f>'[6]2011. 2월'!K38</f>
        <v>11.275</v>
      </c>
      <c r="M11" s="5">
        <f>'[6]2011. 2월'!L38</f>
        <v>3.9249999999999998</v>
      </c>
      <c r="N11" s="6">
        <f>'[6]2011. 2월'!M38</f>
        <v>14.492999999999999</v>
      </c>
      <c r="O11" s="6">
        <f>'[6]2011. 2월'!N38</f>
        <v>1.8220000000000001</v>
      </c>
      <c r="P11" s="7" t="s">
        <v>61</v>
      </c>
    </row>
    <row r="12" spans="1:16" ht="18.75" customHeight="1">
      <c r="A12" s="22"/>
      <c r="B12" s="1" t="s">
        <v>14</v>
      </c>
      <c r="C12" s="4">
        <f>'[6]2011. 2월'!B37</f>
        <v>91</v>
      </c>
      <c r="D12" s="5">
        <f>'[6]2011. 2월'!C37</f>
        <v>137.30000000000001</v>
      </c>
      <c r="E12" s="5">
        <f>'[6]2011. 2월'!D37</f>
        <v>147.1</v>
      </c>
      <c r="F12" s="5">
        <f>'[6]2011. 2월'!E37</f>
        <v>96</v>
      </c>
      <c r="G12" s="6">
        <f>'[6]2011. 2월'!F37</f>
        <v>39.840000000000003</v>
      </c>
      <c r="H12" s="6">
        <f>'[6]2011. 2월'!G37</f>
        <v>4.992</v>
      </c>
      <c r="I12" s="4">
        <f>'[6]2011. 2월'!H37</f>
        <v>19500</v>
      </c>
      <c r="J12" s="4">
        <f>'[6]2011. 2월'!I37</f>
        <v>91</v>
      </c>
      <c r="K12" s="5">
        <f>'[6]2011. 2월'!J37</f>
        <v>9.6</v>
      </c>
      <c r="L12" s="5">
        <f>'[6]2011. 2월'!K37</f>
        <v>14.9</v>
      </c>
      <c r="M12" s="5">
        <f>'[6]2011. 2월'!L37</f>
        <v>9.4</v>
      </c>
      <c r="N12" s="6">
        <f>'[6]2011. 2월'!M37</f>
        <v>22.751999999999999</v>
      </c>
      <c r="O12" s="6">
        <f>'[6]2011. 2월'!N37</f>
        <v>2.4</v>
      </c>
      <c r="P12" s="7" t="s">
        <v>61</v>
      </c>
    </row>
    <row r="13" spans="1:16" ht="18.75" customHeight="1">
      <c r="A13" s="22"/>
      <c r="B13" s="1" t="s">
        <v>15</v>
      </c>
      <c r="C13" s="4">
        <f>'[6]2011. 2월'!B36</f>
        <v>81</v>
      </c>
      <c r="D13" s="5">
        <f>'[6]2011. 2월'!C36</f>
        <v>100.2</v>
      </c>
      <c r="E13" s="5">
        <f>'[6]2011. 2월'!D36</f>
        <v>83.6</v>
      </c>
      <c r="F13" s="5">
        <f>'[6]2011. 2월'!E36</f>
        <v>85</v>
      </c>
      <c r="G13" s="6">
        <f>'[6]2011. 2월'!F36</f>
        <v>20.015999999999998</v>
      </c>
      <c r="H13" s="6">
        <f>'[6]2011. 2월'!G36</f>
        <v>4.6559999999999997</v>
      </c>
      <c r="I13" s="4">
        <f>'[6]2011. 2월'!H36</f>
        <v>13000</v>
      </c>
      <c r="J13" s="4">
        <f>'[6]2011. 2월'!I36</f>
        <v>81</v>
      </c>
      <c r="K13" s="5">
        <f>'[6]2011. 2월'!J36</f>
        <v>2.9</v>
      </c>
      <c r="L13" s="5">
        <f>'[6]2011. 2월'!K36</f>
        <v>8.1</v>
      </c>
      <c r="M13" s="5">
        <f>'[6]2011. 2월'!L36</f>
        <v>2</v>
      </c>
      <c r="N13" s="6">
        <f>'[6]2011. 2월'!M36</f>
        <v>8.4239999999999995</v>
      </c>
      <c r="O13" s="6">
        <f>'[6]2011. 2월'!N36</f>
        <v>1.1519999999999999</v>
      </c>
      <c r="P13" s="7" t="s">
        <v>61</v>
      </c>
    </row>
    <row r="14" spans="1:16" ht="18.75" customHeight="1">
      <c r="A14" s="22" t="s">
        <v>18</v>
      </c>
      <c r="B14" s="1" t="s">
        <v>13</v>
      </c>
      <c r="C14" s="4">
        <f>'[6]2011. 3월'!B38</f>
        <v>112</v>
      </c>
      <c r="D14" s="5">
        <f>'[6]2011. 3월'!C38</f>
        <v>85.860000000000014</v>
      </c>
      <c r="E14" s="5">
        <f>'[6]2011. 3월'!D38</f>
        <v>70.960000000000008</v>
      </c>
      <c r="F14" s="5">
        <f>'[6]2011. 3월'!E38</f>
        <v>73.400000000000006</v>
      </c>
      <c r="G14" s="6">
        <f>'[6]2011. 3월'!F38</f>
        <v>21.988799999999998</v>
      </c>
      <c r="H14" s="6">
        <f>'[6]2011. 3월'!G38</f>
        <v>4.6415999999999995</v>
      </c>
      <c r="I14" s="4">
        <f>'[6]2011. 3월'!H38</f>
        <v>15000</v>
      </c>
      <c r="J14" s="4">
        <f>'[6]2011. 3월'!I38</f>
        <v>112</v>
      </c>
      <c r="K14" s="5">
        <f>'[6]2011. 3월'!J38</f>
        <v>5.1999999999999993</v>
      </c>
      <c r="L14" s="5">
        <f>'[6]2011. 3월'!K38</f>
        <v>8.5800000000000018</v>
      </c>
      <c r="M14" s="5">
        <f>'[6]2011. 3월'!L38</f>
        <v>4.9000000000000004</v>
      </c>
      <c r="N14" s="6">
        <f>'[6]2011. 3월'!M38</f>
        <v>9.5184000000000015</v>
      </c>
      <c r="O14" s="6">
        <f>'[6]2011. 3월'!N38</f>
        <v>1.1983999999999999</v>
      </c>
      <c r="P14" s="7" t="s">
        <v>61</v>
      </c>
    </row>
    <row r="15" spans="1:16" ht="18.75" customHeight="1">
      <c r="A15" s="22"/>
      <c r="B15" s="1" t="s">
        <v>14</v>
      </c>
      <c r="C15" s="4">
        <f>'[6]2011. 3월'!B37</f>
        <v>144</v>
      </c>
      <c r="D15" s="5">
        <f>'[6]2011. 3월'!C37</f>
        <v>104.1</v>
      </c>
      <c r="E15" s="5">
        <f>'[6]2011. 3월'!D37</f>
        <v>87.1</v>
      </c>
      <c r="F15" s="5">
        <f>'[6]2011. 3월'!E37</f>
        <v>89</v>
      </c>
      <c r="G15" s="6">
        <f>'[6]2011. 3월'!F37</f>
        <v>25.32</v>
      </c>
      <c r="H15" s="6">
        <f>'[6]2011. 3월'!G37</f>
        <v>5.1840000000000002</v>
      </c>
      <c r="I15" s="4">
        <f>'[6]2011. 3월'!H37</f>
        <v>16500</v>
      </c>
      <c r="J15" s="4">
        <f>'[6]2011. 3월'!I37</f>
        <v>144</v>
      </c>
      <c r="K15" s="5">
        <f>'[6]2011. 3월'!J37</f>
        <v>6.4</v>
      </c>
      <c r="L15" s="5">
        <f>'[6]2011. 3월'!K37</f>
        <v>10.1</v>
      </c>
      <c r="M15" s="5">
        <f>'[6]2011. 3월'!L37</f>
        <v>7</v>
      </c>
      <c r="N15" s="6">
        <f>'[6]2011. 3월'!M37</f>
        <v>10.224</v>
      </c>
      <c r="O15" s="6">
        <f>'[6]2011. 3월'!N37</f>
        <v>1.52</v>
      </c>
      <c r="P15" s="7" t="s">
        <v>61</v>
      </c>
    </row>
    <row r="16" spans="1:16" ht="18.75" customHeight="1">
      <c r="A16" s="22"/>
      <c r="B16" s="1" t="s">
        <v>15</v>
      </c>
      <c r="C16" s="4">
        <f>'[6]2011. 3월'!B36</f>
        <v>89</v>
      </c>
      <c r="D16" s="5">
        <f>'[6]2011. 3월'!C36</f>
        <v>76.2</v>
      </c>
      <c r="E16" s="5">
        <f>'[6]2011. 3월'!D36</f>
        <v>61.4</v>
      </c>
      <c r="F16" s="5">
        <f>'[6]2011. 3월'!E36</f>
        <v>58.7</v>
      </c>
      <c r="G16" s="6">
        <f>'[6]2011. 3월'!F36</f>
        <v>20.015999999999998</v>
      </c>
      <c r="H16" s="6">
        <f>'[6]2011. 3월'!G36</f>
        <v>4.032</v>
      </c>
      <c r="I16" s="4">
        <f>'[6]2011. 3월'!H36</f>
        <v>14000</v>
      </c>
      <c r="J16" s="4">
        <f>'[6]2011. 3월'!I36</f>
        <v>89</v>
      </c>
      <c r="K16" s="5">
        <f>'[6]2011. 3월'!J36</f>
        <v>4.2</v>
      </c>
      <c r="L16" s="5">
        <f>'[6]2011. 3월'!K36</f>
        <v>7.6</v>
      </c>
      <c r="M16" s="5">
        <f>'[6]2011. 3월'!L36</f>
        <v>3</v>
      </c>
      <c r="N16" s="6">
        <f>'[6]2011. 3월'!M36</f>
        <v>8.4960000000000004</v>
      </c>
      <c r="O16" s="6">
        <f>'[6]2011. 3월'!N36</f>
        <v>0.94399999999999995</v>
      </c>
      <c r="P16" s="7" t="s">
        <v>61</v>
      </c>
    </row>
    <row r="17" spans="1:16" ht="18.75" customHeight="1">
      <c r="A17" s="22" t="s">
        <v>19</v>
      </c>
      <c r="B17" s="1" t="s">
        <v>13</v>
      </c>
      <c r="C17" s="4">
        <f>'[6]2011. 4월'!B38</f>
        <v>135.25</v>
      </c>
      <c r="D17" s="5">
        <f>'[6]2011. 4월'!C38</f>
        <v>97.574999999999989</v>
      </c>
      <c r="E17" s="5">
        <f>'[6]2011. 4월'!D38</f>
        <v>78.849999999999994</v>
      </c>
      <c r="F17" s="5">
        <f>'[6]2011. 4월'!E38</f>
        <v>61.174999999999997</v>
      </c>
      <c r="G17" s="6">
        <f>'[6]2011. 4월'!F38</f>
        <v>25.218</v>
      </c>
      <c r="H17" s="6">
        <f>'[6]2011. 4월'!G38</f>
        <v>4.2285000000000004</v>
      </c>
      <c r="I17" s="4">
        <f>'[6]2011. 4월'!H38</f>
        <v>15000</v>
      </c>
      <c r="J17" s="4">
        <f>'[6]2011. 4월'!I38</f>
        <v>135.25</v>
      </c>
      <c r="K17" s="5">
        <f>'[6]2011. 4월'!J38</f>
        <v>2.4750000000000001</v>
      </c>
      <c r="L17" s="5">
        <f>'[6]2011. 4월'!K38</f>
        <v>4.55</v>
      </c>
      <c r="M17" s="5">
        <f>'[6]2011. 4월'!L38</f>
        <v>2.4</v>
      </c>
      <c r="N17" s="6">
        <f>'[6]2011. 4월'!M38</f>
        <v>5.5529999999999999</v>
      </c>
      <c r="O17" s="6">
        <f>'[6]2011. 4월'!N38</f>
        <v>0.45974999999999999</v>
      </c>
      <c r="P17" s="7" t="s">
        <v>61</v>
      </c>
    </row>
    <row r="18" spans="1:16" ht="18.75" customHeight="1">
      <c r="A18" s="22"/>
      <c r="B18" s="1" t="s">
        <v>14</v>
      </c>
      <c r="C18" s="4">
        <f>'[6]2011. 4월'!B37</f>
        <v>146</v>
      </c>
      <c r="D18" s="5">
        <f>'[6]2011. 4월'!C37</f>
        <v>109.5</v>
      </c>
      <c r="E18" s="5">
        <f>'[6]2011. 4월'!D37</f>
        <v>86.7</v>
      </c>
      <c r="F18" s="5">
        <f>'[6]2011. 4월'!E37</f>
        <v>73</v>
      </c>
      <c r="G18" s="6">
        <f>'[6]2011. 4월'!F37</f>
        <v>27.54</v>
      </c>
      <c r="H18" s="6">
        <f>'[6]2011. 4월'!G37</f>
        <v>6.1079999999999997</v>
      </c>
      <c r="I18" s="4">
        <f>'[6]2011. 4월'!H37</f>
        <v>16300</v>
      </c>
      <c r="J18" s="4">
        <f>'[6]2011. 4월'!I37</f>
        <v>146</v>
      </c>
      <c r="K18" s="5">
        <f>'[6]2011. 4월'!J37</f>
        <v>3.1</v>
      </c>
      <c r="L18" s="5">
        <f>'[6]2011. 4월'!K37</f>
        <v>6.3</v>
      </c>
      <c r="M18" s="5">
        <f>'[6]2011. 4월'!L37</f>
        <v>4.5999999999999996</v>
      </c>
      <c r="N18" s="6">
        <f>'[6]2011. 4월'!M37</f>
        <v>6.24</v>
      </c>
      <c r="O18" s="6">
        <f>'[6]2011. 4월'!N37</f>
        <v>0.60799999999999998</v>
      </c>
      <c r="P18" s="7" t="s">
        <v>61</v>
      </c>
    </row>
    <row r="19" spans="1:16" ht="18.75" customHeight="1">
      <c r="A19" s="22"/>
      <c r="B19" s="1" t="s">
        <v>15</v>
      </c>
      <c r="C19" s="4">
        <f>'[6]2011. 4월'!B36</f>
        <v>120</v>
      </c>
      <c r="D19" s="5">
        <f>'[6]2011. 4월'!C36</f>
        <v>87.6</v>
      </c>
      <c r="E19" s="5">
        <f>'[6]2011. 4월'!D36</f>
        <v>70.3</v>
      </c>
      <c r="F19" s="5">
        <f>'[6]2011. 4월'!E36</f>
        <v>55</v>
      </c>
      <c r="G19" s="6">
        <f>'[6]2011. 4월'!F36</f>
        <v>23.184000000000001</v>
      </c>
      <c r="H19" s="6">
        <f>'[6]2011. 4월'!G36</f>
        <v>3.2160000000000002</v>
      </c>
      <c r="I19" s="4">
        <f>'[6]2011. 4월'!H36</f>
        <v>14500</v>
      </c>
      <c r="J19" s="4">
        <f>'[6]2011. 4월'!I36</f>
        <v>120</v>
      </c>
      <c r="K19" s="5">
        <f>'[6]2011. 4월'!J36</f>
        <v>1.6</v>
      </c>
      <c r="L19" s="5">
        <f>'[6]2011. 4월'!K36</f>
        <v>2.9</v>
      </c>
      <c r="M19" s="5">
        <f>'[6]2011. 4월'!L36</f>
        <v>1.4</v>
      </c>
      <c r="N19" s="6">
        <f>'[6]2011. 4월'!M36</f>
        <v>4.2240000000000002</v>
      </c>
      <c r="O19" s="6">
        <f>'[6]2011. 4월'!N36</f>
        <v>0.36</v>
      </c>
      <c r="P19" s="7" t="s">
        <v>61</v>
      </c>
    </row>
    <row r="20" spans="1:16" ht="18.75" customHeight="1">
      <c r="A20" s="22" t="s">
        <v>20</v>
      </c>
      <c r="B20" s="1" t="s">
        <v>13</v>
      </c>
      <c r="C20" s="4">
        <f>'[6]2011. 5월'!B38</f>
        <v>134.5</v>
      </c>
      <c r="D20" s="5">
        <f>'[6]2011. 5월'!C38</f>
        <v>100.39999999999999</v>
      </c>
      <c r="E20" s="5">
        <f>'[6]2011. 5월'!D38</f>
        <v>82.05</v>
      </c>
      <c r="F20" s="5">
        <f>'[6]2011. 5월'!E38</f>
        <v>89.1</v>
      </c>
      <c r="G20" s="6">
        <f>'[6]2011. 5월'!F38</f>
        <v>28.344999999999999</v>
      </c>
      <c r="H20" s="6">
        <f>'[6]2011. 5월'!G38</f>
        <v>3.6359999999999997</v>
      </c>
      <c r="I20" s="4">
        <f>'[6]2011. 5월'!H38</f>
        <v>26000</v>
      </c>
      <c r="J20" s="4">
        <f>'[6]2011. 5월'!I38</f>
        <v>134.5</v>
      </c>
      <c r="K20" s="5">
        <f>'[6]2011. 5월'!J38</f>
        <v>2.0999999999999996</v>
      </c>
      <c r="L20" s="5">
        <f>'[6]2011. 5월'!K38</f>
        <v>3.8250000000000002</v>
      </c>
      <c r="M20" s="5">
        <f>'[6]2011. 5월'!L38</f>
        <v>1.0999999999999999</v>
      </c>
      <c r="N20" s="6">
        <f>'[6]2011. 5월'!M38</f>
        <v>5.0789999999999997</v>
      </c>
      <c r="O20" s="6">
        <f>'[6]2011. 5월'!N38</f>
        <v>0.51074999999999993</v>
      </c>
      <c r="P20" s="7" t="s">
        <v>61</v>
      </c>
    </row>
    <row r="21" spans="1:16" ht="18.75" customHeight="1">
      <c r="A21" s="22"/>
      <c r="B21" s="1" t="s">
        <v>14</v>
      </c>
      <c r="C21" s="4">
        <f>'[6]2011. 5월'!B37</f>
        <v>142</v>
      </c>
      <c r="D21" s="5">
        <f>'[6]2011. 5월'!C37</f>
        <v>108.6</v>
      </c>
      <c r="E21" s="5">
        <f>'[6]2011. 5월'!D37</f>
        <v>87.7</v>
      </c>
      <c r="F21" s="5">
        <f>'[6]2011. 5월'!E37</f>
        <v>109</v>
      </c>
      <c r="G21" s="6">
        <f>'[6]2011. 5월'!F37</f>
        <v>31.36</v>
      </c>
      <c r="H21" s="6">
        <f>'[6]2011. 5월'!G37</f>
        <v>3.984</v>
      </c>
      <c r="I21" s="4">
        <f>'[6]2011. 5월'!H37</f>
        <v>30000</v>
      </c>
      <c r="J21" s="4">
        <f>'[6]2011. 5월'!I37</f>
        <v>142</v>
      </c>
      <c r="K21" s="5">
        <f>'[6]2011. 5월'!J37</f>
        <v>2.2999999999999998</v>
      </c>
      <c r="L21" s="5">
        <f>'[6]2011. 5월'!K37</f>
        <v>4</v>
      </c>
      <c r="M21" s="5">
        <f>'[6]2011. 5월'!L37</f>
        <v>1.4</v>
      </c>
      <c r="N21" s="6">
        <f>'[6]2011. 5월'!M37</f>
        <v>5.4240000000000004</v>
      </c>
      <c r="O21" s="6">
        <f>'[6]2011. 5월'!N37</f>
        <v>0.6</v>
      </c>
      <c r="P21" s="7" t="s">
        <v>61</v>
      </c>
    </row>
    <row r="22" spans="1:16" ht="18.75" customHeight="1">
      <c r="A22" s="22"/>
      <c r="B22" s="1" t="s">
        <v>15</v>
      </c>
      <c r="C22" s="4">
        <f>'[6]2011. 5월'!B36</f>
        <v>118</v>
      </c>
      <c r="D22" s="5">
        <f>'[6]2011. 5월'!C36</f>
        <v>91.4</v>
      </c>
      <c r="E22" s="5">
        <f>'[6]2011. 5월'!D36</f>
        <v>75.2</v>
      </c>
      <c r="F22" s="5">
        <f>'[6]2011. 5월'!E36</f>
        <v>71.400000000000006</v>
      </c>
      <c r="G22" s="6">
        <f>'[6]2011. 5월'!F36</f>
        <v>25.38</v>
      </c>
      <c r="H22" s="6">
        <f>'[6]2011. 5월'!G36</f>
        <v>3.2160000000000002</v>
      </c>
      <c r="I22" s="4">
        <f>'[6]2011. 5월'!H36</f>
        <v>23000</v>
      </c>
      <c r="J22" s="4">
        <f>'[6]2011. 5월'!I36</f>
        <v>118</v>
      </c>
      <c r="K22" s="5">
        <f>'[6]2011. 5월'!J36</f>
        <v>2</v>
      </c>
      <c r="L22" s="5">
        <f>'[6]2011. 5월'!K36</f>
        <v>3.6</v>
      </c>
      <c r="M22" s="5">
        <f>'[6]2011. 5월'!L36</f>
        <v>0.8</v>
      </c>
      <c r="N22" s="6">
        <f>'[6]2011. 5월'!M36</f>
        <v>4.7759999999999998</v>
      </c>
      <c r="O22" s="6">
        <f>'[6]2011. 5월'!N36</f>
        <v>0.32800000000000001</v>
      </c>
      <c r="P22" s="7" t="s">
        <v>61</v>
      </c>
    </row>
    <row r="23" spans="1:16" ht="18.75" customHeight="1">
      <c r="A23" s="22" t="s">
        <v>21</v>
      </c>
      <c r="B23" s="1" t="s">
        <v>13</v>
      </c>
      <c r="C23" s="4">
        <f>'[6]2011. 6월'!B38</f>
        <v>142</v>
      </c>
      <c r="D23" s="5">
        <f>'[6]2011. 6월'!C38</f>
        <v>97.72</v>
      </c>
      <c r="E23" s="5">
        <f>'[6]2011. 6월'!D38</f>
        <v>81.34</v>
      </c>
      <c r="F23" s="5">
        <f>'[6]2011. 6월'!E38</f>
        <v>81.3</v>
      </c>
      <c r="G23" s="6">
        <f>'[6]2011. 6월'!F38</f>
        <v>29.033999999999999</v>
      </c>
      <c r="H23" s="6">
        <f>'[6]2011. 6월'!G38</f>
        <v>3.6720000000000006</v>
      </c>
      <c r="I23" s="4">
        <f>'[6]2011. 6월'!H38</f>
        <v>26000</v>
      </c>
      <c r="J23" s="4">
        <f>'[6]2011. 6월'!I38</f>
        <v>142</v>
      </c>
      <c r="K23" s="5">
        <f>'[6]2011. 6월'!J38</f>
        <v>4.4399999999999995</v>
      </c>
      <c r="L23" s="5">
        <f>'[6]2011. 6월'!K38</f>
        <v>7.6400000000000006</v>
      </c>
      <c r="M23" s="5">
        <f>'[6]2011. 6월'!L38</f>
        <v>6.4799999999999995</v>
      </c>
      <c r="N23" s="6">
        <f>'[6]2011. 6월'!M38</f>
        <v>8.4576000000000011</v>
      </c>
      <c r="O23" s="6">
        <f>'[6]2011. 6월'!N38</f>
        <v>0.68399999999999994</v>
      </c>
      <c r="P23" s="7" t="s">
        <v>61</v>
      </c>
    </row>
    <row r="24" spans="1:16" ht="18.75" customHeight="1">
      <c r="A24" s="22"/>
      <c r="B24" s="1" t="s">
        <v>14</v>
      </c>
      <c r="C24" s="4">
        <f>'[6]2011. 6월'!B37</f>
        <v>180</v>
      </c>
      <c r="D24" s="5">
        <f>'[6]2011. 6월'!C37</f>
        <v>123.9</v>
      </c>
      <c r="E24" s="5">
        <f>'[6]2011. 6월'!D37</f>
        <v>102.1</v>
      </c>
      <c r="F24" s="5">
        <f>'[6]2011. 6월'!E37</f>
        <v>104</v>
      </c>
      <c r="G24" s="6">
        <f>'[6]2011. 6월'!F37</f>
        <v>36.6</v>
      </c>
      <c r="H24" s="6">
        <f>'[6]2011. 6월'!G37</f>
        <v>4.4400000000000004</v>
      </c>
      <c r="I24" s="4">
        <f>'[6]2011. 6월'!H37</f>
        <v>27000</v>
      </c>
      <c r="J24" s="4">
        <f>'[6]2011. 6월'!I37</f>
        <v>180</v>
      </c>
      <c r="K24" s="5">
        <f>'[6]2011. 6월'!J37</f>
        <v>5</v>
      </c>
      <c r="L24" s="5">
        <f>'[6]2011. 6월'!K37</f>
        <v>8.6</v>
      </c>
      <c r="M24" s="5">
        <f>'[6]2011. 6월'!L37</f>
        <v>7.2</v>
      </c>
      <c r="N24" s="6">
        <f>'[6]2011. 6월'!M37</f>
        <v>10.32</v>
      </c>
      <c r="O24" s="6">
        <f>'[6]2011. 6월'!N37</f>
        <v>0.78</v>
      </c>
      <c r="P24" s="7" t="s">
        <v>61</v>
      </c>
    </row>
    <row r="25" spans="1:16" ht="18.75" customHeight="1">
      <c r="A25" s="22"/>
      <c r="B25" s="1" t="s">
        <v>15</v>
      </c>
      <c r="C25" s="4">
        <f>'[6]2011. 6월'!B36</f>
        <v>122</v>
      </c>
      <c r="D25" s="5">
        <f>'[6]2011. 6월'!C36</f>
        <v>56</v>
      </c>
      <c r="E25" s="5">
        <f>'[6]2011. 6월'!D36</f>
        <v>47.7</v>
      </c>
      <c r="F25" s="5">
        <f>'[6]2011. 6월'!E36</f>
        <v>54</v>
      </c>
      <c r="G25" s="6">
        <f>'[6]2011. 6월'!F36</f>
        <v>17.904</v>
      </c>
      <c r="H25" s="6">
        <f>'[6]2011. 6월'!G36</f>
        <v>2.2799999999999998</v>
      </c>
      <c r="I25" s="4">
        <f>'[6]2011. 6월'!H36</f>
        <v>22500</v>
      </c>
      <c r="J25" s="4">
        <f>'[6]2011. 6월'!I36</f>
        <v>122</v>
      </c>
      <c r="K25" s="5">
        <f>'[6]2011. 6월'!J36</f>
        <v>3.9</v>
      </c>
      <c r="L25" s="5">
        <f>'[6]2011. 6월'!K36</f>
        <v>6.5</v>
      </c>
      <c r="M25" s="5">
        <f>'[6]2011. 6월'!L36</f>
        <v>5</v>
      </c>
      <c r="N25" s="6">
        <f>'[6]2011. 6월'!M36</f>
        <v>7.2960000000000003</v>
      </c>
      <c r="O25" s="6">
        <f>'[6]2011. 6월'!N36</f>
        <v>0.54</v>
      </c>
      <c r="P25" s="7" t="s">
        <v>61</v>
      </c>
    </row>
    <row r="26" spans="1:16" ht="18.75" customHeight="1">
      <c r="A26" s="22" t="s">
        <v>22</v>
      </c>
      <c r="B26" s="1" t="s">
        <v>13</v>
      </c>
      <c r="C26" s="4"/>
      <c r="D26" s="5"/>
      <c r="E26" s="5"/>
      <c r="F26" s="5"/>
      <c r="G26" s="6"/>
      <c r="H26" s="6"/>
      <c r="I26" s="4"/>
      <c r="J26" s="4"/>
      <c r="K26" s="5"/>
      <c r="L26" s="5"/>
      <c r="M26" s="5"/>
      <c r="N26" s="6"/>
      <c r="O26" s="6"/>
      <c r="P26" s="7"/>
    </row>
    <row r="27" spans="1:16" ht="18.75" customHeight="1">
      <c r="A27" s="22"/>
      <c r="B27" s="1" t="s">
        <v>14</v>
      </c>
      <c r="C27" s="4"/>
      <c r="D27" s="5"/>
      <c r="E27" s="5"/>
      <c r="F27" s="5"/>
      <c r="G27" s="6"/>
      <c r="H27" s="6"/>
      <c r="I27" s="4"/>
      <c r="J27" s="4"/>
      <c r="K27" s="5"/>
      <c r="L27" s="5"/>
      <c r="M27" s="5"/>
      <c r="N27" s="6"/>
      <c r="O27" s="6"/>
      <c r="P27" s="7"/>
    </row>
    <row r="28" spans="1:16" ht="18.75" customHeight="1">
      <c r="A28" s="22"/>
      <c r="B28" s="1" t="s">
        <v>15</v>
      </c>
      <c r="C28" s="4"/>
      <c r="D28" s="5"/>
      <c r="E28" s="5"/>
      <c r="F28" s="5"/>
      <c r="G28" s="6"/>
      <c r="H28" s="6"/>
      <c r="I28" s="4"/>
      <c r="J28" s="4"/>
      <c r="K28" s="5"/>
      <c r="L28" s="5"/>
      <c r="M28" s="5"/>
      <c r="N28" s="6"/>
      <c r="O28" s="6"/>
      <c r="P28" s="7"/>
    </row>
    <row r="29" spans="1:16" ht="18.75" customHeight="1">
      <c r="A29" s="22" t="s">
        <v>23</v>
      </c>
      <c r="B29" s="1" t="s">
        <v>13</v>
      </c>
      <c r="C29" s="4"/>
      <c r="D29" s="5"/>
      <c r="E29" s="5"/>
      <c r="F29" s="5"/>
      <c r="G29" s="6"/>
      <c r="H29" s="6"/>
      <c r="I29" s="4"/>
      <c r="J29" s="4"/>
      <c r="K29" s="5"/>
      <c r="L29" s="5"/>
      <c r="M29" s="5"/>
      <c r="N29" s="6"/>
      <c r="O29" s="6"/>
      <c r="P29" s="7"/>
    </row>
    <row r="30" spans="1:16" ht="18.75" customHeight="1">
      <c r="A30" s="22"/>
      <c r="B30" s="1" t="s">
        <v>14</v>
      </c>
      <c r="C30" s="4"/>
      <c r="D30" s="5"/>
      <c r="E30" s="5"/>
      <c r="F30" s="5"/>
      <c r="G30" s="6"/>
      <c r="H30" s="6"/>
      <c r="I30" s="4"/>
      <c r="J30" s="4"/>
      <c r="K30" s="5"/>
      <c r="L30" s="5"/>
      <c r="M30" s="5"/>
      <c r="N30" s="6"/>
      <c r="O30" s="6"/>
      <c r="P30" s="7"/>
    </row>
    <row r="31" spans="1:16" ht="18.75" customHeight="1">
      <c r="A31" s="22"/>
      <c r="B31" s="1" t="s">
        <v>15</v>
      </c>
      <c r="C31" s="4"/>
      <c r="D31" s="5"/>
      <c r="E31" s="5"/>
      <c r="F31" s="5"/>
      <c r="G31" s="6"/>
      <c r="H31" s="6"/>
      <c r="I31" s="4"/>
      <c r="J31" s="4"/>
      <c r="K31" s="5"/>
      <c r="L31" s="5"/>
      <c r="M31" s="5"/>
      <c r="N31" s="6"/>
      <c r="O31" s="6"/>
      <c r="P31" s="7"/>
    </row>
    <row r="32" spans="1:16" ht="18.75" customHeight="1">
      <c r="A32" s="22" t="s">
        <v>24</v>
      </c>
      <c r="B32" s="1" t="s">
        <v>13</v>
      </c>
      <c r="C32" s="4"/>
      <c r="D32" s="5"/>
      <c r="E32" s="5"/>
      <c r="F32" s="5"/>
      <c r="G32" s="6"/>
      <c r="H32" s="6"/>
      <c r="I32" s="4"/>
      <c r="J32" s="4"/>
      <c r="K32" s="5"/>
      <c r="L32" s="5"/>
      <c r="M32" s="5"/>
      <c r="N32" s="6"/>
      <c r="O32" s="6"/>
      <c r="P32" s="7"/>
    </row>
    <row r="33" spans="1:16" ht="18.75" customHeight="1">
      <c r="A33" s="22"/>
      <c r="B33" s="1" t="s">
        <v>14</v>
      </c>
      <c r="C33" s="4"/>
      <c r="D33" s="5"/>
      <c r="E33" s="5"/>
      <c r="F33" s="5"/>
      <c r="G33" s="6"/>
      <c r="H33" s="6"/>
      <c r="I33" s="4"/>
      <c r="J33" s="4"/>
      <c r="K33" s="5"/>
      <c r="L33" s="5"/>
      <c r="M33" s="5"/>
      <c r="N33" s="6"/>
      <c r="O33" s="6"/>
      <c r="P33" s="7"/>
    </row>
    <row r="34" spans="1:16" ht="18.75" customHeight="1">
      <c r="A34" s="22"/>
      <c r="B34" s="1" t="s">
        <v>15</v>
      </c>
      <c r="C34" s="4"/>
      <c r="D34" s="5"/>
      <c r="E34" s="5"/>
      <c r="F34" s="5"/>
      <c r="G34" s="6"/>
      <c r="H34" s="6"/>
      <c r="I34" s="4"/>
      <c r="J34" s="4"/>
      <c r="K34" s="5"/>
      <c r="L34" s="5"/>
      <c r="M34" s="5"/>
      <c r="N34" s="6"/>
      <c r="O34" s="6"/>
      <c r="P34" s="7"/>
    </row>
    <row r="35" spans="1:16" ht="18.75" customHeight="1">
      <c r="A35" s="22" t="s">
        <v>25</v>
      </c>
      <c r="B35" s="1" t="s">
        <v>13</v>
      </c>
      <c r="C35" s="4"/>
      <c r="D35" s="5"/>
      <c r="E35" s="5"/>
      <c r="F35" s="5"/>
      <c r="G35" s="6"/>
      <c r="H35" s="6"/>
      <c r="I35" s="4"/>
      <c r="J35" s="4"/>
      <c r="K35" s="5"/>
      <c r="L35" s="5"/>
      <c r="M35" s="5"/>
      <c r="N35" s="6"/>
      <c r="O35" s="6"/>
      <c r="P35" s="7"/>
    </row>
    <row r="36" spans="1:16" ht="18.75" customHeight="1">
      <c r="A36" s="22"/>
      <c r="B36" s="1" t="s">
        <v>14</v>
      </c>
      <c r="C36" s="4"/>
      <c r="D36" s="5"/>
      <c r="E36" s="5"/>
      <c r="F36" s="5"/>
      <c r="G36" s="6"/>
      <c r="H36" s="6"/>
      <c r="I36" s="4"/>
      <c r="J36" s="4"/>
      <c r="K36" s="5"/>
      <c r="L36" s="5"/>
      <c r="M36" s="5"/>
      <c r="N36" s="6"/>
      <c r="O36" s="6"/>
      <c r="P36" s="7"/>
    </row>
    <row r="37" spans="1:16" ht="18.75" customHeight="1">
      <c r="A37" s="22"/>
      <c r="B37" s="1" t="s">
        <v>15</v>
      </c>
      <c r="C37" s="4"/>
      <c r="D37" s="5"/>
      <c r="E37" s="5"/>
      <c r="F37" s="5"/>
      <c r="G37" s="6"/>
      <c r="H37" s="6"/>
      <c r="I37" s="4"/>
      <c r="J37" s="4"/>
      <c r="K37" s="5"/>
      <c r="L37" s="5"/>
      <c r="M37" s="5"/>
      <c r="N37" s="6"/>
      <c r="O37" s="6"/>
      <c r="P37" s="7"/>
    </row>
    <row r="38" spans="1:16" ht="18.75" customHeight="1">
      <c r="A38" s="22" t="s">
        <v>26</v>
      </c>
      <c r="B38" s="1" t="s">
        <v>13</v>
      </c>
      <c r="C38" s="4"/>
      <c r="D38" s="5"/>
      <c r="E38" s="5"/>
      <c r="F38" s="5"/>
      <c r="G38" s="6"/>
      <c r="H38" s="6"/>
      <c r="I38" s="4"/>
      <c r="J38" s="4"/>
      <c r="K38" s="5"/>
      <c r="L38" s="5"/>
      <c r="M38" s="5"/>
      <c r="N38" s="6"/>
      <c r="O38" s="6"/>
      <c r="P38" s="7"/>
    </row>
    <row r="39" spans="1:16" ht="18.75" customHeight="1">
      <c r="A39" s="22"/>
      <c r="B39" s="1" t="s">
        <v>14</v>
      </c>
      <c r="C39" s="4"/>
      <c r="D39" s="5"/>
      <c r="E39" s="5"/>
      <c r="F39" s="5"/>
      <c r="G39" s="6"/>
      <c r="H39" s="6"/>
      <c r="I39" s="4"/>
      <c r="J39" s="4"/>
      <c r="K39" s="5"/>
      <c r="L39" s="5"/>
      <c r="M39" s="5"/>
      <c r="N39" s="6"/>
      <c r="O39" s="6"/>
      <c r="P39" s="7"/>
    </row>
    <row r="40" spans="1:16" ht="18.75" customHeight="1">
      <c r="A40" s="22"/>
      <c r="B40" s="1" t="s">
        <v>15</v>
      </c>
      <c r="C40" s="4"/>
      <c r="D40" s="5"/>
      <c r="E40" s="5"/>
      <c r="F40" s="5"/>
      <c r="G40" s="6"/>
      <c r="H40" s="6"/>
      <c r="I40" s="4"/>
      <c r="J40" s="4"/>
      <c r="K40" s="5"/>
      <c r="L40" s="5"/>
      <c r="M40" s="5"/>
      <c r="N40" s="6"/>
      <c r="O40" s="6"/>
      <c r="P40" s="7"/>
    </row>
    <row r="41" spans="1:16" ht="18.75" customHeight="1">
      <c r="A41" s="22" t="s">
        <v>27</v>
      </c>
      <c r="B41" s="1" t="s">
        <v>13</v>
      </c>
      <c r="C41" s="4"/>
      <c r="D41" s="5"/>
      <c r="E41" s="5"/>
      <c r="F41" s="5"/>
      <c r="G41" s="6"/>
      <c r="H41" s="6"/>
      <c r="I41" s="4"/>
      <c r="J41" s="4"/>
      <c r="K41" s="5"/>
      <c r="L41" s="5"/>
      <c r="M41" s="5"/>
      <c r="N41" s="6"/>
      <c r="O41" s="6"/>
      <c r="P41" s="7"/>
    </row>
    <row r="42" spans="1:16" ht="18.75" customHeight="1">
      <c r="A42" s="22"/>
      <c r="B42" s="1" t="s">
        <v>14</v>
      </c>
      <c r="C42" s="4"/>
      <c r="D42" s="5"/>
      <c r="E42" s="5"/>
      <c r="F42" s="5"/>
      <c r="G42" s="6"/>
      <c r="H42" s="6"/>
      <c r="I42" s="4"/>
      <c r="J42" s="4"/>
      <c r="K42" s="5"/>
      <c r="L42" s="5"/>
      <c r="M42" s="5"/>
      <c r="N42" s="6"/>
      <c r="O42" s="6"/>
      <c r="P42" s="7"/>
    </row>
    <row r="43" spans="1:16" ht="18.75" customHeight="1" thickBot="1">
      <c r="A43" s="23"/>
      <c r="B43" s="8" t="s">
        <v>15</v>
      </c>
      <c r="C43" s="9"/>
      <c r="D43" s="10"/>
      <c r="E43" s="10"/>
      <c r="F43" s="10"/>
      <c r="G43" s="11"/>
      <c r="H43" s="11"/>
      <c r="I43" s="9"/>
      <c r="J43" s="9"/>
      <c r="K43" s="10"/>
      <c r="L43" s="10"/>
      <c r="M43" s="10"/>
      <c r="N43" s="11"/>
      <c r="O43" s="11"/>
      <c r="P43" s="12"/>
    </row>
  </sheetData>
  <mergeCells count="21">
    <mergeCell ref="A1:J1"/>
    <mergeCell ref="A2:D2"/>
    <mergeCell ref="A3:A4"/>
    <mergeCell ref="B3:B4"/>
    <mergeCell ref="C3:C4"/>
    <mergeCell ref="D3:I3"/>
    <mergeCell ref="J3:J4"/>
    <mergeCell ref="A38:A40"/>
    <mergeCell ref="A41:A43"/>
    <mergeCell ref="A20:A22"/>
    <mergeCell ref="A23:A25"/>
    <mergeCell ref="A26:A28"/>
    <mergeCell ref="A29:A31"/>
    <mergeCell ref="A32:A34"/>
    <mergeCell ref="A35:A37"/>
    <mergeCell ref="A14:A16"/>
    <mergeCell ref="A17:A19"/>
    <mergeCell ref="K3:P3"/>
    <mergeCell ref="A5:A7"/>
    <mergeCell ref="A8:A10"/>
    <mergeCell ref="A11:A13"/>
  </mergeCells>
  <phoneticPr fontId="2" type="noConversion"/>
  <pageMargins left="0.31" right="0.26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43"/>
  <sheetViews>
    <sheetView view="pageBreakPreview" topLeftCell="A9" zoomScaleNormal="100" workbookViewId="0">
      <selection activeCell="R27" sqref="R27"/>
    </sheetView>
  </sheetViews>
  <sheetFormatPr defaultRowHeight="16.5"/>
  <cols>
    <col min="1" max="16" width="6.625" customWidth="1"/>
  </cols>
  <sheetData>
    <row r="1" spans="1:16" ht="42" customHeight="1">
      <c r="A1" s="24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  <c r="M1" s="13"/>
      <c r="N1" s="13"/>
      <c r="O1" s="13"/>
      <c r="P1" s="13"/>
    </row>
    <row r="2" spans="1:16" ht="18.75" customHeight="1" thickBot="1">
      <c r="A2" s="30" t="s">
        <v>72</v>
      </c>
      <c r="B2" s="31"/>
      <c r="C2" s="31"/>
      <c r="D2" s="3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8.75" customHeight="1">
      <c r="A3" s="26" t="s">
        <v>0</v>
      </c>
      <c r="B3" s="20" t="s">
        <v>1</v>
      </c>
      <c r="C3" s="28" t="s">
        <v>60</v>
      </c>
      <c r="D3" s="20" t="s">
        <v>3</v>
      </c>
      <c r="E3" s="20"/>
      <c r="F3" s="20"/>
      <c r="G3" s="20"/>
      <c r="H3" s="20"/>
      <c r="I3" s="20"/>
      <c r="J3" s="28" t="s">
        <v>4</v>
      </c>
      <c r="K3" s="20" t="s">
        <v>5</v>
      </c>
      <c r="L3" s="20"/>
      <c r="M3" s="20"/>
      <c r="N3" s="20"/>
      <c r="O3" s="20"/>
      <c r="P3" s="21"/>
    </row>
    <row r="4" spans="1:16" ht="33.75">
      <c r="A4" s="22"/>
      <c r="B4" s="27"/>
      <c r="C4" s="27"/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29"/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3" t="s">
        <v>11</v>
      </c>
    </row>
    <row r="5" spans="1:16" ht="18.75" customHeight="1">
      <c r="A5" s="22" t="s">
        <v>12</v>
      </c>
      <c r="B5" s="1" t="s">
        <v>13</v>
      </c>
      <c r="C5" s="4">
        <f>[7]총괄!B19</f>
        <v>119.73333333333333</v>
      </c>
      <c r="D5" s="5">
        <f>[7]총괄!C19</f>
        <v>100.82208333333331</v>
      </c>
      <c r="E5" s="5">
        <f>[7]총괄!D19</f>
        <v>79.337916666666672</v>
      </c>
      <c r="F5" s="5">
        <f>[7]총괄!E19</f>
        <v>91.101666666666674</v>
      </c>
      <c r="G5" s="6">
        <f>[7]총괄!F19</f>
        <v>29.355183333333333</v>
      </c>
      <c r="H5" s="6">
        <f>[7]총괄!G19</f>
        <v>4.6166666666666671</v>
      </c>
      <c r="I5" s="4">
        <f>[7]총괄!H19</f>
        <v>19000</v>
      </c>
      <c r="J5" s="4">
        <f>[7]총괄!I19</f>
        <v>119.73333333333333</v>
      </c>
      <c r="K5" s="5">
        <f>[7]총괄!J19</f>
        <v>3.804583333333333</v>
      </c>
      <c r="L5" s="5">
        <f>[7]총괄!K19</f>
        <v>6.9683333333333337</v>
      </c>
      <c r="M5" s="5">
        <f>[7]총괄!L19</f>
        <v>5.2729166666666663</v>
      </c>
      <c r="N5" s="6">
        <f>[7]총괄!M19</f>
        <v>6.1460333333333326</v>
      </c>
      <c r="O5" s="6">
        <f>[7]총괄!N19</f>
        <v>0.76441250000000005</v>
      </c>
      <c r="P5" s="7" t="s">
        <v>61</v>
      </c>
    </row>
    <row r="6" spans="1:16" ht="18.75" customHeight="1">
      <c r="A6" s="22"/>
      <c r="B6" s="1" t="s">
        <v>14</v>
      </c>
      <c r="C6" s="4">
        <f>[7]총괄!B18</f>
        <v>132</v>
      </c>
      <c r="D6" s="5">
        <f>[7]총괄!C18</f>
        <v>143.25</v>
      </c>
      <c r="E6" s="5">
        <f>[7]총괄!D18</f>
        <v>90.119999999999976</v>
      </c>
      <c r="F6" s="5">
        <f>[7]총괄!E18</f>
        <v>118.5</v>
      </c>
      <c r="G6" s="6">
        <f>[7]총괄!F18</f>
        <v>36.69</v>
      </c>
      <c r="H6" s="6">
        <f>[7]총괄!G18</f>
        <v>9.9600000000000009</v>
      </c>
      <c r="I6" s="4">
        <f>[7]총괄!H18</f>
        <v>25000</v>
      </c>
      <c r="J6" s="4">
        <f>[7]총괄!I18</f>
        <v>132</v>
      </c>
      <c r="K6" s="5">
        <f>[7]총괄!J18</f>
        <v>5.8</v>
      </c>
      <c r="L6" s="5">
        <f>[7]총괄!K18</f>
        <v>14.375</v>
      </c>
      <c r="M6" s="5">
        <f>[7]총괄!L18</f>
        <v>8.0500000000000007</v>
      </c>
      <c r="N6" s="6">
        <f>[7]총괄!M18</f>
        <v>8.4060000000000006</v>
      </c>
      <c r="O6" s="6">
        <f>[7]총괄!N18</f>
        <v>1.359</v>
      </c>
      <c r="P6" s="7" t="s">
        <v>61</v>
      </c>
    </row>
    <row r="7" spans="1:16" ht="18.75" customHeight="1">
      <c r="A7" s="22"/>
      <c r="B7" s="1" t="s">
        <v>15</v>
      </c>
      <c r="C7" s="4">
        <f>[7]총괄!B17</f>
        <v>106</v>
      </c>
      <c r="D7" s="5">
        <f>[7]총괄!C17</f>
        <v>63.924999999999997</v>
      </c>
      <c r="E7" s="5">
        <f>[7]총괄!D17</f>
        <v>51.575000000000003</v>
      </c>
      <c r="F7" s="5">
        <f>[7]총괄!E17</f>
        <v>70.75</v>
      </c>
      <c r="G7" s="6">
        <f>[7]총괄!F17</f>
        <v>23.130000000000003</v>
      </c>
      <c r="H7" s="6">
        <f>[7]총괄!G17</f>
        <v>2.6519999999999997</v>
      </c>
      <c r="I7" s="4">
        <f>[7]총괄!H17</f>
        <v>12000</v>
      </c>
      <c r="J7" s="4">
        <f>[7]총괄!I17</f>
        <v>106</v>
      </c>
      <c r="K7" s="5">
        <f>[7]총괄!J17</f>
        <v>1.875</v>
      </c>
      <c r="L7" s="5">
        <f>[7]총괄!K17</f>
        <v>3.375</v>
      </c>
      <c r="M7" s="5">
        <f>[7]총괄!L17</f>
        <v>1.7499999999999998</v>
      </c>
      <c r="N7" s="6">
        <f>[7]총괄!M17</f>
        <v>4.4459999999999997</v>
      </c>
      <c r="O7" s="6">
        <f>[7]총괄!N17</f>
        <v>0.38549999999999995</v>
      </c>
      <c r="P7" s="7" t="s">
        <v>61</v>
      </c>
    </row>
    <row r="8" spans="1:16" ht="18.75" customHeight="1">
      <c r="A8" s="22" t="s">
        <v>16</v>
      </c>
      <c r="B8" s="1" t="s">
        <v>13</v>
      </c>
      <c r="C8" s="4">
        <f>'[7]2011. 1월'!B38</f>
        <v>112.5</v>
      </c>
      <c r="D8" s="5">
        <f>'[7]2011. 1월'!C38</f>
        <v>143.25</v>
      </c>
      <c r="E8" s="5">
        <f>'[7]2011. 1월'!D38</f>
        <v>83.45</v>
      </c>
      <c r="F8" s="5">
        <f>'[7]2011. 1월'!E38</f>
        <v>118.5</v>
      </c>
      <c r="G8" s="6">
        <f>'[7]2011. 1월'!F38</f>
        <v>36.69</v>
      </c>
      <c r="H8" s="6">
        <f>'[7]2011. 1월'!G38</f>
        <v>9.9600000000000009</v>
      </c>
      <c r="I8" s="4">
        <f>'[7]2011. 1월'!H38</f>
        <v>12000</v>
      </c>
      <c r="J8" s="4">
        <f>'[7]2011. 1월'!I38</f>
        <v>112.5</v>
      </c>
      <c r="K8" s="5">
        <f>'[7]2011. 1월'!J38</f>
        <v>5.8</v>
      </c>
      <c r="L8" s="5">
        <f>'[7]2011. 1월'!K38</f>
        <v>14.375</v>
      </c>
      <c r="M8" s="5">
        <f>'[7]2011. 1월'!L38</f>
        <v>7.65</v>
      </c>
      <c r="N8" s="6">
        <f>'[7]2011. 1월'!M38</f>
        <v>8.4060000000000006</v>
      </c>
      <c r="O8" s="6">
        <f>'[7]2011. 1월'!N38</f>
        <v>1.359</v>
      </c>
      <c r="P8" s="7" t="s">
        <v>61</v>
      </c>
    </row>
    <row r="9" spans="1:16" ht="18.75" customHeight="1">
      <c r="A9" s="22"/>
      <c r="B9" s="1" t="s">
        <v>14</v>
      </c>
      <c r="C9" s="4">
        <f>'[7]2011. 1월'!B37</f>
        <v>115</v>
      </c>
      <c r="D9" s="5">
        <f>'[7]2011. 1월'!C37</f>
        <v>149.4</v>
      </c>
      <c r="E9" s="5">
        <f>'[7]2011. 1월'!D37</f>
        <v>86.3</v>
      </c>
      <c r="F9" s="5">
        <f>'[7]2011. 1월'!E37</f>
        <v>130</v>
      </c>
      <c r="G9" s="6">
        <f>'[7]2011. 1월'!F37</f>
        <v>37.68</v>
      </c>
      <c r="H9" s="6">
        <f>'[7]2011. 1월'!G37</f>
        <v>14.112</v>
      </c>
      <c r="I9" s="4">
        <f>'[7]2011. 1월'!H37</f>
        <v>13000</v>
      </c>
      <c r="J9" s="4">
        <f>'[7]2011. 1월'!I37</f>
        <v>115</v>
      </c>
      <c r="K9" s="5">
        <f>'[7]2011. 1월'!J37</f>
        <v>6.3</v>
      </c>
      <c r="L9" s="5">
        <f>'[7]2011. 1월'!K37</f>
        <v>16.8</v>
      </c>
      <c r="M9" s="5">
        <f>'[7]2011. 1월'!L37</f>
        <v>9.3000000000000007</v>
      </c>
      <c r="N9" s="6">
        <f>'[7]2011. 1월'!M37</f>
        <v>14.784000000000001</v>
      </c>
      <c r="O9" s="6">
        <f>'[7]2011. 1월'!N37</f>
        <v>1.752</v>
      </c>
      <c r="P9" s="7" t="s">
        <v>61</v>
      </c>
    </row>
    <row r="10" spans="1:16" ht="18.75" customHeight="1">
      <c r="A10" s="22"/>
      <c r="B10" s="1" t="s">
        <v>15</v>
      </c>
      <c r="C10" s="4">
        <f>'[7]2011. 1월'!B36</f>
        <v>110</v>
      </c>
      <c r="D10" s="5">
        <f>'[7]2011. 1월'!C36</f>
        <v>131.1</v>
      </c>
      <c r="E10" s="5">
        <f>'[7]2011. 1월'!D36</f>
        <v>80.5</v>
      </c>
      <c r="F10" s="5">
        <f>'[7]2011. 1월'!E36</f>
        <v>108</v>
      </c>
      <c r="G10" s="6">
        <f>'[7]2011. 1월'!F36</f>
        <v>35.880000000000003</v>
      </c>
      <c r="H10" s="6">
        <f>'[7]2011. 1월'!G36</f>
        <v>4.1280000000000001</v>
      </c>
      <c r="I10" s="4">
        <f>'[7]2011. 1월'!H36</f>
        <v>10500</v>
      </c>
      <c r="J10" s="4">
        <f>'[7]2011. 1월'!I36</f>
        <v>110</v>
      </c>
      <c r="K10" s="5">
        <f>'[7]2011. 1월'!J36</f>
        <v>5.3</v>
      </c>
      <c r="L10" s="5">
        <f>'[7]2011. 1월'!K36</f>
        <v>10.199999999999999</v>
      </c>
      <c r="M10" s="5">
        <f>'[7]2011. 1월'!L36</f>
        <v>6.2</v>
      </c>
      <c r="N10" s="6">
        <f>'[7]2011. 1월'!M36</f>
        <v>4.6559999999999997</v>
      </c>
      <c r="O10" s="6">
        <f>'[7]2011. 1월'!N36</f>
        <v>1.1279999999999999</v>
      </c>
      <c r="P10" s="7" t="s">
        <v>61</v>
      </c>
    </row>
    <row r="11" spans="1:16" ht="18.75" customHeight="1">
      <c r="A11" s="22" t="s">
        <v>17</v>
      </c>
      <c r="B11" s="1" t="s">
        <v>13</v>
      </c>
      <c r="C11" s="4">
        <f>'[7]2011. 2월'!B38</f>
        <v>123.75</v>
      </c>
      <c r="D11" s="5">
        <f>'[7]2011. 2월'!C38</f>
        <v>115.65</v>
      </c>
      <c r="E11" s="5">
        <f>'[7]2011. 2월'!D38</f>
        <v>88.375</v>
      </c>
      <c r="F11" s="5">
        <f>'[7]2011. 2월'!E38</f>
        <v>90.5</v>
      </c>
      <c r="G11" s="6">
        <f>'[7]2011. 2월'!F38</f>
        <v>30.990000000000002</v>
      </c>
      <c r="H11" s="6">
        <f>'[7]2011. 2월'!G38</f>
        <v>9.4920000000000009</v>
      </c>
      <c r="I11" s="4">
        <f>'[7]2011. 2월'!H38</f>
        <v>16000</v>
      </c>
      <c r="J11" s="4">
        <f>'[7]2011. 2월'!I38</f>
        <v>123.75</v>
      </c>
      <c r="K11" s="5">
        <f>'[7]2011. 2월'!J38</f>
        <v>4.7750000000000004</v>
      </c>
      <c r="L11" s="5">
        <f>'[7]2011. 2월'!K38</f>
        <v>8.6750000000000007</v>
      </c>
      <c r="M11" s="5">
        <f>'[7]2011. 2월'!L38</f>
        <v>8.0500000000000007</v>
      </c>
      <c r="N11" s="6">
        <f>'[7]2011. 2월'!M38</f>
        <v>7.9019999999999992</v>
      </c>
      <c r="O11" s="6">
        <f>'[7]2011. 2월'!N38</f>
        <v>1.3080000000000001</v>
      </c>
      <c r="P11" s="7" t="s">
        <v>61</v>
      </c>
    </row>
    <row r="12" spans="1:16" ht="18.75" customHeight="1">
      <c r="A12" s="22"/>
      <c r="B12" s="1" t="s">
        <v>14</v>
      </c>
      <c r="C12" s="4">
        <f>'[7]2011. 2월'!B37</f>
        <v>126</v>
      </c>
      <c r="D12" s="5">
        <f>'[7]2011. 2월'!C37</f>
        <v>141.9</v>
      </c>
      <c r="E12" s="5">
        <f>'[7]2011. 2월'!D37</f>
        <v>98</v>
      </c>
      <c r="F12" s="5">
        <f>'[7]2011. 2월'!E37</f>
        <v>96</v>
      </c>
      <c r="G12" s="6">
        <f>'[7]2011. 2월'!F37</f>
        <v>34.32</v>
      </c>
      <c r="H12" s="6">
        <f>'[7]2011. 2월'!G37</f>
        <v>10.224</v>
      </c>
      <c r="I12" s="4">
        <f>'[7]2011. 2월'!H37</f>
        <v>17000</v>
      </c>
      <c r="J12" s="4">
        <f>'[7]2011. 2월'!I37</f>
        <v>126</v>
      </c>
      <c r="K12" s="5">
        <f>'[7]2011. 2월'!J37</f>
        <v>5.6</v>
      </c>
      <c r="L12" s="5">
        <f>'[7]2011. 2월'!K37</f>
        <v>9.6</v>
      </c>
      <c r="M12" s="5">
        <f>'[7]2011. 2월'!L37</f>
        <v>8.8000000000000007</v>
      </c>
      <c r="N12" s="6">
        <f>'[7]2011. 2월'!M37</f>
        <v>8.2080000000000002</v>
      </c>
      <c r="O12" s="6">
        <f>'[7]2011. 2월'!N37</f>
        <v>1.8240000000000001</v>
      </c>
      <c r="P12" s="7" t="s">
        <v>61</v>
      </c>
    </row>
    <row r="13" spans="1:16" ht="18.75" customHeight="1">
      <c r="A13" s="22"/>
      <c r="B13" s="1" t="s">
        <v>15</v>
      </c>
      <c r="C13" s="4">
        <f>'[7]2011. 2월'!B36</f>
        <v>120</v>
      </c>
      <c r="D13" s="5">
        <f>'[7]2011. 2월'!C36</f>
        <v>102.6</v>
      </c>
      <c r="E13" s="5">
        <f>'[7]2011. 2월'!D36</f>
        <v>83.2</v>
      </c>
      <c r="F13" s="5">
        <f>'[7]2011. 2월'!E36</f>
        <v>85</v>
      </c>
      <c r="G13" s="6">
        <f>'[7]2011. 2월'!F36</f>
        <v>29.16</v>
      </c>
      <c r="H13" s="6">
        <f>'[7]2011. 2월'!G36</f>
        <v>9.0719999999999992</v>
      </c>
      <c r="I13" s="4">
        <f>'[7]2011. 2월'!H36</f>
        <v>14000</v>
      </c>
      <c r="J13" s="4">
        <f>'[7]2011. 2월'!I36</f>
        <v>120</v>
      </c>
      <c r="K13" s="5">
        <f>'[7]2011. 2월'!J36</f>
        <v>3.7</v>
      </c>
      <c r="L13" s="5">
        <f>'[7]2011. 2월'!K36</f>
        <v>7.8</v>
      </c>
      <c r="M13" s="5">
        <f>'[7]2011. 2월'!L36</f>
        <v>7.2</v>
      </c>
      <c r="N13" s="6">
        <f>'[7]2011. 2월'!M36</f>
        <v>7.68</v>
      </c>
      <c r="O13" s="6">
        <f>'[7]2011. 2월'!N36</f>
        <v>1.0680000000000001</v>
      </c>
      <c r="P13" s="7" t="s">
        <v>61</v>
      </c>
    </row>
    <row r="14" spans="1:16" ht="18.75" customHeight="1">
      <c r="A14" s="22" t="s">
        <v>18</v>
      </c>
      <c r="B14" s="1" t="s">
        <v>13</v>
      </c>
      <c r="C14" s="4">
        <f>'[7]2011. 3월'!B38</f>
        <v>124.6</v>
      </c>
      <c r="D14" s="5">
        <f>'[7]2011. 3월'!C38</f>
        <v>94.28</v>
      </c>
      <c r="E14" s="5">
        <f>'[7]2011. 3월'!D38</f>
        <v>78.58</v>
      </c>
      <c r="F14" s="5">
        <f>'[7]2011. 3월'!E38</f>
        <v>75.8</v>
      </c>
      <c r="G14" s="6">
        <f>'[7]2011. 3월'!F38</f>
        <v>25.591199999999997</v>
      </c>
      <c r="H14" s="6">
        <f>'[7]2011. 3월'!G38</f>
        <v>6.4687999999999999</v>
      </c>
      <c r="I14" s="4">
        <f>'[7]2011. 3월'!H38</f>
        <v>18000</v>
      </c>
      <c r="J14" s="4">
        <f>'[7]2011. 3월'!I38</f>
        <v>124.6</v>
      </c>
      <c r="K14" s="5">
        <f>'[7]2011. 3월'!J38</f>
        <v>4.6399999999999997</v>
      </c>
      <c r="L14" s="5">
        <f>'[7]2011. 3월'!K38</f>
        <v>7.9</v>
      </c>
      <c r="M14" s="5">
        <f>'[7]2011. 3월'!L38</f>
        <v>6.8</v>
      </c>
      <c r="N14" s="6">
        <f>'[7]2011. 3월'!M38</f>
        <v>7.4159999999999995</v>
      </c>
      <c r="O14" s="6">
        <f>'[7]2011. 3월'!N38</f>
        <v>1.3055999999999999</v>
      </c>
      <c r="P14" s="7" t="s">
        <v>61</v>
      </c>
    </row>
    <row r="15" spans="1:16" ht="18.75" customHeight="1">
      <c r="A15" s="22"/>
      <c r="B15" s="1" t="s">
        <v>14</v>
      </c>
      <c r="C15" s="4">
        <f>'[7]2011. 3월'!B37</f>
        <v>133</v>
      </c>
      <c r="D15" s="5">
        <f>'[7]2011. 3월'!C37</f>
        <v>106.8</v>
      </c>
      <c r="E15" s="5">
        <f>'[7]2011. 3월'!D37</f>
        <v>88.9</v>
      </c>
      <c r="F15" s="5">
        <f>'[7]2011. 3월'!E37</f>
        <v>86</v>
      </c>
      <c r="G15" s="6">
        <f>'[7]2011. 3월'!F37</f>
        <v>29.52</v>
      </c>
      <c r="H15" s="6">
        <f>'[7]2011. 3월'!G37</f>
        <v>10.896000000000001</v>
      </c>
      <c r="I15" s="4">
        <f>'[7]2011. 3월'!H37</f>
        <v>19500</v>
      </c>
      <c r="J15" s="4">
        <f>'[7]2011. 3월'!I37</f>
        <v>133</v>
      </c>
      <c r="K15" s="5">
        <f>'[7]2011. 3월'!J37</f>
        <v>5.2</v>
      </c>
      <c r="L15" s="5">
        <f>'[7]2011. 3월'!K37</f>
        <v>9.1</v>
      </c>
      <c r="M15" s="5">
        <f>'[7]2011. 3월'!L37</f>
        <v>7.6</v>
      </c>
      <c r="N15" s="6">
        <f>'[7]2011. 3월'!M37</f>
        <v>8.952</v>
      </c>
      <c r="O15" s="6">
        <f>'[7]2011. 3월'!N37</f>
        <v>1.5960000000000001</v>
      </c>
      <c r="P15" s="7" t="s">
        <v>61</v>
      </c>
    </row>
    <row r="16" spans="1:16" ht="18.75" customHeight="1">
      <c r="A16" s="22"/>
      <c r="B16" s="1" t="s">
        <v>15</v>
      </c>
      <c r="C16" s="4">
        <f>'[7]2011. 3월'!B36</f>
        <v>120</v>
      </c>
      <c r="D16" s="5">
        <f>'[7]2011. 3월'!C36</f>
        <v>69.400000000000006</v>
      </c>
      <c r="E16" s="5">
        <f>'[7]2011. 3월'!D36</f>
        <v>58.1</v>
      </c>
      <c r="F16" s="5">
        <f>'[7]2011. 3월'!E36</f>
        <v>71.3</v>
      </c>
      <c r="G16" s="6">
        <f>'[7]2011. 3월'!F36</f>
        <v>19.295999999999999</v>
      </c>
      <c r="H16" s="6">
        <f>'[7]2011. 3월'!G36</f>
        <v>3.3279999999999998</v>
      </c>
      <c r="I16" s="4">
        <f>'[7]2011. 3월'!H36</f>
        <v>17500</v>
      </c>
      <c r="J16" s="4">
        <f>'[7]2011. 3월'!I36</f>
        <v>120</v>
      </c>
      <c r="K16" s="5">
        <f>'[7]2011. 3월'!J36</f>
        <v>4</v>
      </c>
      <c r="L16" s="5">
        <f>'[7]2011. 3월'!K36</f>
        <v>6.6</v>
      </c>
      <c r="M16" s="5">
        <f>'[7]2011. 3월'!L36</f>
        <v>6</v>
      </c>
      <c r="N16" s="6">
        <f>'[7]2011. 3월'!M36</f>
        <v>6.12</v>
      </c>
      <c r="O16" s="6">
        <f>'[7]2011. 3월'!N36</f>
        <v>0.624</v>
      </c>
      <c r="P16" s="7" t="s">
        <v>61</v>
      </c>
    </row>
    <row r="17" spans="1:16" ht="18.75" customHeight="1">
      <c r="A17" s="22" t="s">
        <v>19</v>
      </c>
      <c r="B17" s="1" t="s">
        <v>13</v>
      </c>
      <c r="C17" s="4">
        <f>'[7]2011. 4월'!B38</f>
        <v>111.75</v>
      </c>
      <c r="D17" s="5">
        <f>'[7]2011. 4월'!C38</f>
        <v>63.924999999999997</v>
      </c>
      <c r="E17" s="5">
        <f>'[7]2011. 4월'!D38</f>
        <v>51.575000000000003</v>
      </c>
      <c r="F17" s="5">
        <f>'[7]2011. 4월'!E38</f>
        <v>70.75</v>
      </c>
      <c r="G17" s="6">
        <f>'[7]2011. 4월'!F38</f>
        <v>23.130000000000003</v>
      </c>
      <c r="H17" s="6">
        <f>'[7]2011. 4월'!G38</f>
        <v>3.3540000000000001</v>
      </c>
      <c r="I17" s="4">
        <f>'[7]2011. 4월'!H38</f>
        <v>18000</v>
      </c>
      <c r="J17" s="4">
        <f>'[7]2011. 4월'!I38</f>
        <v>111.75</v>
      </c>
      <c r="K17" s="5">
        <f>'[7]2011. 4월'!J38</f>
        <v>2.625</v>
      </c>
      <c r="L17" s="5">
        <f>'[7]2011. 4월'!K38</f>
        <v>4.6749999999999998</v>
      </c>
      <c r="M17" s="5">
        <f>'[7]2011. 4월'!L38</f>
        <v>3.2750000000000004</v>
      </c>
      <c r="N17" s="6">
        <f>'[7]2011. 4월'!M38</f>
        <v>4.5849999999999991</v>
      </c>
      <c r="O17" s="6">
        <f>'[7]2011. 4월'!N38</f>
        <v>0.49549999999999994</v>
      </c>
      <c r="P17" s="7" t="s">
        <v>61</v>
      </c>
    </row>
    <row r="18" spans="1:16" ht="18.75" customHeight="1">
      <c r="A18" s="22"/>
      <c r="B18" s="1" t="s">
        <v>14</v>
      </c>
      <c r="C18" s="4">
        <f>'[7]2011. 4월'!B37</f>
        <v>118</v>
      </c>
      <c r="D18" s="5">
        <f>'[7]2011. 4월'!C37</f>
        <v>68.8</v>
      </c>
      <c r="E18" s="5">
        <f>'[7]2011. 4월'!D37</f>
        <v>52.9</v>
      </c>
      <c r="F18" s="5">
        <f>'[7]2011. 4월'!E37</f>
        <v>79</v>
      </c>
      <c r="G18" s="6">
        <f>'[7]2011. 4월'!F37</f>
        <v>25.38</v>
      </c>
      <c r="H18" s="6">
        <f>'[7]2011. 4월'!G37</f>
        <v>3.7679999999999998</v>
      </c>
      <c r="I18" s="4">
        <f>'[7]2011. 4월'!H37</f>
        <v>19000</v>
      </c>
      <c r="J18" s="4">
        <f>'[7]2011. 4월'!I37</f>
        <v>118</v>
      </c>
      <c r="K18" s="5">
        <f>'[7]2011. 4월'!J37</f>
        <v>3.7</v>
      </c>
      <c r="L18" s="5">
        <f>'[7]2011. 4월'!K37</f>
        <v>6.6</v>
      </c>
      <c r="M18" s="5">
        <f>'[7]2011. 4월'!L37</f>
        <v>4.3</v>
      </c>
      <c r="N18" s="6">
        <f>'[7]2011. 4월'!M37</f>
        <v>5.1120000000000001</v>
      </c>
      <c r="O18" s="6">
        <f>'[7]2011. 4월'!N37</f>
        <v>0.63200000000000001</v>
      </c>
      <c r="P18" s="7" t="s">
        <v>61</v>
      </c>
    </row>
    <row r="19" spans="1:16" ht="18.75" customHeight="1">
      <c r="A19" s="22"/>
      <c r="B19" s="1" t="s">
        <v>15</v>
      </c>
      <c r="C19" s="4">
        <f>'[7]2011. 4월'!B36</f>
        <v>108</v>
      </c>
      <c r="D19" s="5">
        <f>'[7]2011. 4월'!C36</f>
        <v>61.5</v>
      </c>
      <c r="E19" s="5">
        <f>'[7]2011. 4월'!D36</f>
        <v>49.7</v>
      </c>
      <c r="F19" s="5">
        <f>'[7]2011. 4월'!E36</f>
        <v>63</v>
      </c>
      <c r="G19" s="6">
        <f>'[7]2011. 4월'!F36</f>
        <v>20.64</v>
      </c>
      <c r="H19" s="6">
        <f>'[7]2011. 4월'!G36</f>
        <v>3.0720000000000001</v>
      </c>
      <c r="I19" s="4">
        <f>'[7]2011. 4월'!H36</f>
        <v>16500</v>
      </c>
      <c r="J19" s="4">
        <f>'[7]2011. 4월'!I36</f>
        <v>108</v>
      </c>
      <c r="K19" s="5">
        <f>'[7]2011. 4월'!J36</f>
        <v>1.5</v>
      </c>
      <c r="L19" s="5">
        <f>'[7]2011. 4월'!K36</f>
        <v>3.1</v>
      </c>
      <c r="M19" s="5">
        <f>'[7]2011. 4월'!L36</f>
        <v>2.2000000000000002</v>
      </c>
      <c r="N19" s="6">
        <f>'[7]2011. 4월'!M36</f>
        <v>4.0919999999999996</v>
      </c>
      <c r="O19" s="6">
        <f>'[7]2011. 4월'!N36</f>
        <v>0.374</v>
      </c>
      <c r="P19" s="7" t="s">
        <v>61</v>
      </c>
    </row>
    <row r="20" spans="1:16" ht="18.75" customHeight="1">
      <c r="A20" s="22" t="s">
        <v>20</v>
      </c>
      <c r="B20" s="1" t="s">
        <v>13</v>
      </c>
      <c r="C20" s="4">
        <f>'[7]2011. 5월'!B38</f>
        <v>114.5</v>
      </c>
      <c r="D20" s="5">
        <f>'[7]2011. 5월'!C38</f>
        <v>90.725000000000009</v>
      </c>
      <c r="E20" s="5">
        <f>'[7]2011. 5월'!D38</f>
        <v>74.575000000000003</v>
      </c>
      <c r="F20" s="5">
        <f>'[7]2011. 5월'!E38</f>
        <v>92.199999999999989</v>
      </c>
      <c r="G20" s="6">
        <f>'[7]2011. 5월'!F38</f>
        <v>27.540000000000003</v>
      </c>
      <c r="H20" s="6">
        <f>'[7]2011. 5월'!G38</f>
        <v>3.5579999999999998</v>
      </c>
      <c r="I20" s="4">
        <f>'[7]2011. 5월'!H38</f>
        <v>25000</v>
      </c>
      <c r="J20" s="4">
        <f>'[7]2011. 5월'!I38</f>
        <v>114.5</v>
      </c>
      <c r="K20" s="5">
        <f>'[7]2011. 5월'!J38</f>
        <v>1.875</v>
      </c>
      <c r="L20" s="5">
        <f>'[7]2011. 5월'!K38</f>
        <v>3.375</v>
      </c>
      <c r="M20" s="5">
        <f>'[7]2011. 5월'!L38</f>
        <v>1.7499999999999998</v>
      </c>
      <c r="N20" s="6">
        <f>'[7]2011. 5월'!M38</f>
        <v>4.6280000000000001</v>
      </c>
      <c r="O20" s="6">
        <f>'[7]2011. 5월'!N38</f>
        <v>0.38549999999999995</v>
      </c>
      <c r="P20" s="7" t="s">
        <v>61</v>
      </c>
    </row>
    <row r="21" spans="1:16" ht="18.75" customHeight="1">
      <c r="A21" s="22"/>
      <c r="B21" s="1" t="s">
        <v>14</v>
      </c>
      <c r="C21" s="4">
        <f>'[7]2011. 5월'!B37</f>
        <v>121</v>
      </c>
      <c r="D21" s="5">
        <f>'[7]2011. 5월'!C37</f>
        <v>100.5</v>
      </c>
      <c r="E21" s="5">
        <f>'[7]2011. 5월'!D37</f>
        <v>82.6</v>
      </c>
      <c r="F21" s="5">
        <f>'[7]2011. 5월'!E37</f>
        <v>103.9</v>
      </c>
      <c r="G21" s="6">
        <f>'[7]2011. 5월'!F37</f>
        <v>29.1</v>
      </c>
      <c r="H21" s="6">
        <f>'[7]2011. 5월'!G37</f>
        <v>4.056</v>
      </c>
      <c r="I21" s="4">
        <f>'[7]2011. 5월'!H37</f>
        <v>29000</v>
      </c>
      <c r="J21" s="4">
        <f>'[7]2011. 5월'!I37</f>
        <v>121</v>
      </c>
      <c r="K21" s="5">
        <f>'[7]2011. 5월'!J37</f>
        <v>2.2000000000000002</v>
      </c>
      <c r="L21" s="5">
        <f>'[7]2011. 5월'!K37</f>
        <v>3.9</v>
      </c>
      <c r="M21" s="5">
        <f>'[7]2011. 5월'!L37</f>
        <v>2</v>
      </c>
      <c r="N21" s="6">
        <f>'[7]2011. 5월'!M37</f>
        <v>6.6559999999999997</v>
      </c>
      <c r="O21" s="6">
        <f>'[7]2011. 5월'!N37</f>
        <v>0.56999999999999995</v>
      </c>
      <c r="P21" s="7" t="s">
        <v>61</v>
      </c>
    </row>
    <row r="22" spans="1:16" ht="18.75" customHeight="1">
      <c r="A22" s="22"/>
      <c r="B22" s="1" t="s">
        <v>15</v>
      </c>
      <c r="C22" s="4">
        <f>'[7]2011. 5월'!B36</f>
        <v>110</v>
      </c>
      <c r="D22" s="5">
        <f>'[7]2011. 5월'!C36</f>
        <v>83</v>
      </c>
      <c r="E22" s="5">
        <f>'[7]2011. 5월'!D36</f>
        <v>66.7</v>
      </c>
      <c r="F22" s="5">
        <f>'[7]2011. 5월'!E36</f>
        <v>82.9</v>
      </c>
      <c r="G22" s="6">
        <f>'[7]2011. 5월'!F36</f>
        <v>25.68</v>
      </c>
      <c r="H22" s="6">
        <f>'[7]2011. 5월'!G36</f>
        <v>2.9279999999999999</v>
      </c>
      <c r="I22" s="4">
        <f>'[7]2011. 5월'!H36</f>
        <v>21000</v>
      </c>
      <c r="J22" s="4">
        <f>'[7]2011. 5월'!I36</f>
        <v>110</v>
      </c>
      <c r="K22" s="5">
        <f>'[7]2011. 5월'!J36</f>
        <v>1.3</v>
      </c>
      <c r="L22" s="5">
        <f>'[7]2011. 5월'!K36</f>
        <v>2.4</v>
      </c>
      <c r="M22" s="5">
        <f>'[7]2011. 5월'!L36</f>
        <v>1.4</v>
      </c>
      <c r="N22" s="6">
        <f>'[7]2011. 5월'!M36</f>
        <v>3.2519999999999998</v>
      </c>
      <c r="O22" s="6">
        <f>'[7]2011. 5월'!N36</f>
        <v>0.3</v>
      </c>
      <c r="P22" s="7" t="s">
        <v>61</v>
      </c>
    </row>
    <row r="23" spans="1:16" ht="18.75" customHeight="1">
      <c r="A23" s="22" t="s">
        <v>21</v>
      </c>
      <c r="B23" s="1" t="s">
        <v>13</v>
      </c>
      <c r="C23" s="4">
        <f>'[7]2011. 6월'!B38</f>
        <v>128.19999999999999</v>
      </c>
      <c r="D23" s="5">
        <f>'[7]2011. 6월'!C38</f>
        <v>100.86</v>
      </c>
      <c r="E23" s="5">
        <f>'[7]2011. 6월'!D38</f>
        <v>74.8</v>
      </c>
      <c r="F23" s="5">
        <f>'[7]2011. 6월'!E38</f>
        <v>99.2</v>
      </c>
      <c r="G23" s="6">
        <f>'[7]2011. 6월'!F38</f>
        <v>31.184000000000005</v>
      </c>
      <c r="H23" s="6">
        <f>'[7]2011. 6월'!G38</f>
        <v>4.3655999999999997</v>
      </c>
      <c r="I23" s="4">
        <f>'[7]2011. 6월'!H38</f>
        <v>19000</v>
      </c>
      <c r="J23" s="4">
        <f>'[7]2011. 6월'!I38</f>
        <v>128.19999999999999</v>
      </c>
      <c r="K23" s="5">
        <f>'[7]2011. 6월'!J38</f>
        <v>3.7600000000000002</v>
      </c>
      <c r="L23" s="5">
        <f>'[7]2011. 6월'!K38</f>
        <v>6.42</v>
      </c>
      <c r="M23" s="5">
        <f>'[7]2011. 6월'!L38</f>
        <v>4.5999999999999996</v>
      </c>
      <c r="N23" s="6">
        <f>'[7]2011. 6월'!M38</f>
        <v>5.8655999999999997</v>
      </c>
      <c r="O23" s="6">
        <f>'[7]2011. 6월'!N38</f>
        <v>0.68800000000000006</v>
      </c>
      <c r="P23" s="7" t="s">
        <v>61</v>
      </c>
    </row>
    <row r="24" spans="1:16" ht="18.75" customHeight="1">
      <c r="A24" s="22"/>
      <c r="B24" s="1" t="s">
        <v>14</v>
      </c>
      <c r="C24" s="4">
        <f>'[7]2011. 6월'!B37</f>
        <v>144</v>
      </c>
      <c r="D24" s="5">
        <f>'[7]2011. 6월'!C37</f>
        <v>145.5</v>
      </c>
      <c r="E24" s="5">
        <f>'[7]2011. 6월'!D37</f>
        <v>85.2</v>
      </c>
      <c r="F24" s="5">
        <f>'[7]2011. 6월'!E37</f>
        <v>130</v>
      </c>
      <c r="G24" s="6">
        <f>'[7]2011. 6월'!F37</f>
        <v>36.6</v>
      </c>
      <c r="H24" s="6">
        <f>'[7]2011. 6월'!G37</f>
        <v>8.5440000000000005</v>
      </c>
      <c r="I24" s="4">
        <f>'[7]2011. 6월'!H37</f>
        <v>28500</v>
      </c>
      <c r="J24" s="4">
        <f>'[7]2011. 6월'!I37</f>
        <v>144</v>
      </c>
      <c r="K24" s="5">
        <f>'[7]2011. 6월'!J37</f>
        <v>4.2</v>
      </c>
      <c r="L24" s="5">
        <f>'[7]2011. 6월'!K37</f>
        <v>7.2</v>
      </c>
      <c r="M24" s="5">
        <f>'[7]2011. 6월'!L37</f>
        <v>5.6</v>
      </c>
      <c r="N24" s="6">
        <f>'[7]2011. 6월'!M37</f>
        <v>6.8159999999999998</v>
      </c>
      <c r="O24" s="6">
        <f>'[7]2011. 6월'!N37</f>
        <v>0.86399999999999999</v>
      </c>
      <c r="P24" s="7" t="s">
        <v>61</v>
      </c>
    </row>
    <row r="25" spans="1:16" ht="18.75" customHeight="1">
      <c r="A25" s="22"/>
      <c r="B25" s="1" t="s">
        <v>15</v>
      </c>
      <c r="C25" s="4">
        <f>'[7]2011. 6월'!B36</f>
        <v>120</v>
      </c>
      <c r="D25" s="5">
        <f>'[7]2011. 6월'!C36</f>
        <v>51.3</v>
      </c>
      <c r="E25" s="5">
        <f>'[7]2011. 6월'!D36</f>
        <v>43.3</v>
      </c>
      <c r="F25" s="5">
        <f>'[7]2011. 6월'!E36</f>
        <v>69</v>
      </c>
      <c r="G25" s="6">
        <f>'[7]2011. 6월'!F36</f>
        <v>11.68</v>
      </c>
      <c r="H25" s="6">
        <f>'[7]2011. 6월'!G36</f>
        <v>1.8360000000000001</v>
      </c>
      <c r="I25" s="4">
        <f>'[7]2011. 6월'!H36</f>
        <v>12500</v>
      </c>
      <c r="J25" s="4">
        <f>'[7]2011. 6월'!I36</f>
        <v>120</v>
      </c>
      <c r="K25" s="5">
        <f>'[7]2011. 6월'!J36</f>
        <v>2.9</v>
      </c>
      <c r="L25" s="5">
        <f>'[7]2011. 6월'!K36</f>
        <v>5.3</v>
      </c>
      <c r="M25" s="5">
        <f>'[7]2011. 6월'!L36</f>
        <v>3.2</v>
      </c>
      <c r="N25" s="6">
        <f>'[7]2011. 6월'!M36</f>
        <v>4.1280000000000001</v>
      </c>
      <c r="O25" s="6">
        <f>'[7]2011. 6월'!N36</f>
        <v>0.54</v>
      </c>
      <c r="P25" s="7" t="s">
        <v>61</v>
      </c>
    </row>
    <row r="26" spans="1:16" ht="18.75" customHeight="1">
      <c r="A26" s="22" t="s">
        <v>22</v>
      </c>
      <c r="B26" s="1" t="s">
        <v>13</v>
      </c>
      <c r="C26" s="4">
        <f>'[7]2011. 7월'!B38</f>
        <v>125</v>
      </c>
      <c r="D26" s="5">
        <f>'[7]2011. 7월'!C38</f>
        <v>89.424999999999997</v>
      </c>
      <c r="E26" s="5">
        <f>'[7]2011. 7월'!D38</f>
        <v>73.55</v>
      </c>
      <c r="F26" s="5">
        <f>'[7]2011. 7월'!E38</f>
        <v>77.75</v>
      </c>
      <c r="G26" s="6">
        <f>'[7]2011. 7월'!F38</f>
        <v>24.604999999999997</v>
      </c>
      <c r="H26" s="6">
        <f>'[7]2011. 7월'!G38</f>
        <v>2.6519999999999997</v>
      </c>
      <c r="I26" s="4">
        <f>'[7]2011. 7월'!H38</f>
        <v>17000</v>
      </c>
      <c r="J26" s="4">
        <f>'[7]2011. 7월'!I38</f>
        <v>125</v>
      </c>
      <c r="K26" s="5">
        <f>'[7]2011. 7월'!J38</f>
        <v>3.25</v>
      </c>
      <c r="L26" s="5">
        <f>'[7]2011. 7월'!K38</f>
        <v>5.6</v>
      </c>
      <c r="M26" s="5">
        <f>'[7]2011. 7월'!L38</f>
        <v>4.1500000000000004</v>
      </c>
      <c r="N26" s="6">
        <f>'[7]2011. 7월'!M38</f>
        <v>7.5090000000000003</v>
      </c>
      <c r="O26" s="6">
        <f>'[7]2011. 7월'!N38</f>
        <v>0.55100000000000005</v>
      </c>
      <c r="P26" s="7" t="s">
        <v>61</v>
      </c>
    </row>
    <row r="27" spans="1:16" ht="18.75" customHeight="1">
      <c r="A27" s="22"/>
      <c r="B27" s="1" t="s">
        <v>14</v>
      </c>
      <c r="C27" s="4">
        <f>'[7]2011. 7월'!B37</f>
        <v>140</v>
      </c>
      <c r="D27" s="5">
        <f>'[7]2011. 7월'!C37</f>
        <v>100.5</v>
      </c>
      <c r="E27" s="5">
        <f>'[7]2011. 7월'!D37</f>
        <v>84</v>
      </c>
      <c r="F27" s="5">
        <f>'[7]2011. 7월'!E37</f>
        <v>86</v>
      </c>
      <c r="G27" s="6">
        <f>'[7]2011. 7월'!F37</f>
        <v>30.4</v>
      </c>
      <c r="H27" s="6">
        <f>'[7]2011. 7월'!G37</f>
        <v>3.6320000000000001</v>
      </c>
      <c r="I27" s="4">
        <f>'[7]2011. 7월'!H37</f>
        <v>18000</v>
      </c>
      <c r="J27" s="4">
        <f>'[7]2011. 7월'!I37</f>
        <v>140</v>
      </c>
      <c r="K27" s="5">
        <f>'[7]2011. 7월'!J37</f>
        <v>3.4</v>
      </c>
      <c r="L27" s="5">
        <f>'[7]2011. 7월'!K37</f>
        <v>5.9</v>
      </c>
      <c r="M27" s="5">
        <f>'[7]2011. 7월'!L37</f>
        <v>5</v>
      </c>
      <c r="N27" s="6">
        <f>'[7]2011. 7월'!M37</f>
        <v>7.7160000000000002</v>
      </c>
      <c r="O27" s="6">
        <f>'[7]2011. 7월'!N37</f>
        <v>0.6</v>
      </c>
      <c r="P27" s="7" t="s">
        <v>61</v>
      </c>
    </row>
    <row r="28" spans="1:16" ht="18.75" customHeight="1">
      <c r="A28" s="22"/>
      <c r="B28" s="1" t="s">
        <v>15</v>
      </c>
      <c r="C28" s="4">
        <f>'[7]2011. 7월'!B36</f>
        <v>105</v>
      </c>
      <c r="D28" s="5">
        <f>'[7]2011. 7월'!C36</f>
        <v>78.599999999999994</v>
      </c>
      <c r="E28" s="5">
        <f>'[7]2011. 7월'!D36</f>
        <v>63.6</v>
      </c>
      <c r="F28" s="5">
        <f>'[7]2011. 7월'!E36</f>
        <v>71</v>
      </c>
      <c r="G28" s="6">
        <f>'[7]2011. 7월'!F36</f>
        <v>20.2</v>
      </c>
      <c r="H28" s="6">
        <f>'[7]2011. 7월'!G36</f>
        <v>2.08</v>
      </c>
      <c r="I28" s="4">
        <f>'[7]2011. 7월'!H36</f>
        <v>16000</v>
      </c>
      <c r="J28" s="4">
        <f>'[7]2011. 7월'!I36</f>
        <v>105</v>
      </c>
      <c r="K28" s="5">
        <f>'[7]2011. 7월'!J36</f>
        <v>3.1</v>
      </c>
      <c r="L28" s="5">
        <f>'[7]2011. 7월'!K36</f>
        <v>5.3</v>
      </c>
      <c r="M28" s="5">
        <f>'[7]2011. 7월'!L36</f>
        <v>3.2</v>
      </c>
      <c r="N28" s="6">
        <f>'[7]2011. 7월'!M36</f>
        <v>7.1520000000000001</v>
      </c>
      <c r="O28" s="6">
        <f>'[7]2011. 7월'!N36</f>
        <v>0.52100000000000002</v>
      </c>
      <c r="P28" s="7" t="s">
        <v>61</v>
      </c>
    </row>
    <row r="29" spans="1:16" ht="18.75" customHeight="1">
      <c r="A29" s="22" t="s">
        <v>23</v>
      </c>
      <c r="B29" s="1" t="s">
        <v>13</v>
      </c>
      <c r="C29" s="4">
        <f>'[7]2011. 8월'!B38</f>
        <v>106</v>
      </c>
      <c r="D29" s="5">
        <f>'[7]2011. 8월'!C38</f>
        <v>107.88</v>
      </c>
      <c r="E29" s="5">
        <f>'[7]2011. 8월'!D38</f>
        <v>90.119999999999976</v>
      </c>
      <c r="F29" s="5">
        <f>'[7]2011. 8월'!E38</f>
        <v>88.52000000000001</v>
      </c>
      <c r="G29" s="6">
        <f>'[7]2011. 8월'!F38</f>
        <v>31</v>
      </c>
      <c r="H29" s="6">
        <f>'[7]2011. 8월'!G38</f>
        <v>3.1360000000000001</v>
      </c>
      <c r="I29" s="4">
        <f>'[7]2011. 8월'!H38</f>
        <v>18000</v>
      </c>
      <c r="J29" s="4">
        <f>'[7]2011. 8월'!I38</f>
        <v>106</v>
      </c>
      <c r="K29" s="5">
        <f>'[7]2011. 8월'!J38</f>
        <v>3.5</v>
      </c>
      <c r="L29" s="5">
        <f>'[7]2011. 8월'!K38</f>
        <v>6.0400000000000009</v>
      </c>
      <c r="M29" s="5">
        <f>'[7]2011. 8월'!L38</f>
        <v>5.08</v>
      </c>
      <c r="N29" s="6">
        <f>'[7]2011. 8월'!M38</f>
        <v>6.8688000000000002</v>
      </c>
      <c r="O29" s="6">
        <f>'[7]2011. 8월'!N38</f>
        <v>0.64119999999999999</v>
      </c>
      <c r="P29" s="7" t="str">
        <f>'[7]2011. 8월'!O38</f>
        <v>&lt;30</v>
      </c>
    </row>
    <row r="30" spans="1:16" ht="18.75" customHeight="1">
      <c r="A30" s="22"/>
      <c r="B30" s="1" t="s">
        <v>14</v>
      </c>
      <c r="C30" s="4">
        <f>'[7]2011. 8월'!B37</f>
        <v>110</v>
      </c>
      <c r="D30" s="5">
        <f>'[7]2011. 8월'!C37</f>
        <v>117.6</v>
      </c>
      <c r="E30" s="5">
        <f>'[7]2011. 8월'!D37</f>
        <v>98.6</v>
      </c>
      <c r="F30" s="5">
        <f>'[7]2011. 8월'!E37</f>
        <v>105</v>
      </c>
      <c r="G30" s="6">
        <f>'[7]2011. 8월'!F37</f>
        <v>36.72</v>
      </c>
      <c r="H30" s="6">
        <f>'[7]2011. 8월'!G37</f>
        <v>3.3279999999999998</v>
      </c>
      <c r="I30" s="4">
        <f>'[7]2011. 8월'!H37</f>
        <v>19500</v>
      </c>
      <c r="J30" s="4">
        <f>'[7]2011. 8월'!I37</f>
        <v>110</v>
      </c>
      <c r="K30" s="5">
        <f>'[7]2011. 8월'!J37</f>
        <v>4</v>
      </c>
      <c r="L30" s="5">
        <f>'[7]2011. 8월'!K37</f>
        <v>6.9</v>
      </c>
      <c r="M30" s="5">
        <f>'[7]2011. 8월'!L37</f>
        <v>5.6</v>
      </c>
      <c r="N30" s="6">
        <f>'[7]2011. 8월'!M37</f>
        <v>8.1359999999999992</v>
      </c>
      <c r="O30" s="6">
        <f>'[7]2011. 8월'!N37</f>
        <v>0.69599999999999995</v>
      </c>
      <c r="P30" s="7" t="str">
        <f>'[7]2011. 8월'!O37</f>
        <v>&lt;30</v>
      </c>
    </row>
    <row r="31" spans="1:16" ht="18.75" customHeight="1">
      <c r="A31" s="22"/>
      <c r="B31" s="1" t="s">
        <v>15</v>
      </c>
      <c r="C31" s="4">
        <f>'[7]2011. 8월'!B36</f>
        <v>102</v>
      </c>
      <c r="D31" s="5">
        <f>'[7]2011. 8월'!C36</f>
        <v>102.6</v>
      </c>
      <c r="E31" s="5">
        <f>'[7]2011. 8월'!D36</f>
        <v>85.4</v>
      </c>
      <c r="F31" s="5">
        <f>'[7]2011. 8월'!E36</f>
        <v>71.3</v>
      </c>
      <c r="G31" s="6">
        <f>'[7]2011. 8월'!F36</f>
        <v>27.3</v>
      </c>
      <c r="H31" s="6">
        <f>'[7]2011. 8월'!G36</f>
        <v>2.7360000000000002</v>
      </c>
      <c r="I31" s="4">
        <f>'[7]2011. 8월'!H36</f>
        <v>16500</v>
      </c>
      <c r="J31" s="4">
        <f>'[7]2011. 8월'!I36</f>
        <v>102</v>
      </c>
      <c r="K31" s="5">
        <f>'[7]2011. 8월'!J36</f>
        <v>3.2</v>
      </c>
      <c r="L31" s="5">
        <f>'[7]2011. 8월'!K36</f>
        <v>5.5</v>
      </c>
      <c r="M31" s="5">
        <f>'[7]2011. 8월'!L36</f>
        <v>4.4000000000000004</v>
      </c>
      <c r="N31" s="6">
        <f>'[7]2011. 8월'!M36</f>
        <v>5.6879999999999997</v>
      </c>
      <c r="O31" s="6">
        <f>'[7]2011. 8월'!N36</f>
        <v>0.61599999999999999</v>
      </c>
      <c r="P31" s="7" t="str">
        <f>'[7]2011. 8월'!O36</f>
        <v>&lt;30</v>
      </c>
    </row>
    <row r="32" spans="1:16" ht="18.75" customHeight="1">
      <c r="A32" s="22" t="s">
        <v>24</v>
      </c>
      <c r="B32" s="1" t="s">
        <v>13</v>
      </c>
      <c r="C32" s="4">
        <f>'[7]2011. 9월'!B37</f>
        <v>109</v>
      </c>
      <c r="D32" s="5">
        <f>'[7]2011. 9월'!C37</f>
        <v>107.47500000000001</v>
      </c>
      <c r="E32" s="5">
        <f>'[7]2011. 9월'!D37</f>
        <v>89.85</v>
      </c>
      <c r="F32" s="5">
        <f>'[7]2011. 9월'!E37</f>
        <v>87.275000000000006</v>
      </c>
      <c r="G32" s="6">
        <f>'[7]2011. 9월'!F37</f>
        <v>30.090000000000003</v>
      </c>
      <c r="H32" s="6">
        <f>'[7]2011. 9월'!G37</f>
        <v>3.0600000000000005</v>
      </c>
      <c r="I32" s="4">
        <f>'[7]2011. 9월'!H37</f>
        <v>18000</v>
      </c>
      <c r="J32" s="4">
        <f>'[7]2011. 9월'!I37</f>
        <v>109</v>
      </c>
      <c r="K32" s="5">
        <f>'[7]2011. 9월'!J37</f>
        <v>3.625</v>
      </c>
      <c r="L32" s="5">
        <f>'[7]2011. 9월'!K37</f>
        <v>6.2499999999999991</v>
      </c>
      <c r="M32" s="5">
        <f>'[7]2011. 9월'!L37</f>
        <v>4.6499999999999995</v>
      </c>
      <c r="N32" s="6">
        <f>'[7]2011. 9월'!M37</f>
        <v>4.6720000000000006</v>
      </c>
      <c r="O32" s="6">
        <f>'[7]2011. 9월'!N37</f>
        <v>0.69324999999999992</v>
      </c>
      <c r="P32" s="7" t="str">
        <f>'[7]2011. 9월'!O37</f>
        <v>&lt;30</v>
      </c>
    </row>
    <row r="33" spans="1:16" ht="18.75" customHeight="1">
      <c r="A33" s="22"/>
      <c r="B33" s="1" t="s">
        <v>14</v>
      </c>
      <c r="C33" s="4">
        <f>'[7]2011. 9월'!B36</f>
        <v>116</v>
      </c>
      <c r="D33" s="5">
        <f>'[7]2011. 9월'!C36</f>
        <v>116.4</v>
      </c>
      <c r="E33" s="5">
        <f>'[7]2011. 9월'!D36</f>
        <v>96.8</v>
      </c>
      <c r="F33" s="5">
        <f>'[7]2011. 9월'!E36</f>
        <v>93</v>
      </c>
      <c r="G33" s="6">
        <f>'[7]2011. 9월'!F36</f>
        <v>30.6</v>
      </c>
      <c r="H33" s="6">
        <f>'[7]2011. 9월'!G36</f>
        <v>3.2639999999999998</v>
      </c>
      <c r="I33" s="4">
        <f>'[7]2011. 9월'!H36</f>
        <v>19500</v>
      </c>
      <c r="J33" s="4">
        <f>'[7]2011. 9월'!I36</f>
        <v>116</v>
      </c>
      <c r="K33" s="5">
        <f>'[7]2011. 9월'!J36</f>
        <v>3.8</v>
      </c>
      <c r="L33" s="5">
        <f>'[7]2011. 9월'!K36</f>
        <v>6.5</v>
      </c>
      <c r="M33" s="5">
        <f>'[7]2011. 9월'!L36</f>
        <v>5.2</v>
      </c>
      <c r="N33" s="6">
        <f>'[7]2011. 9월'!M36</f>
        <v>5.056</v>
      </c>
      <c r="O33" s="6">
        <f>'[7]2011. 9월'!N36</f>
        <v>0.749</v>
      </c>
      <c r="P33" s="7" t="str">
        <f>'[7]2011. 9월'!O36</f>
        <v>&lt;30</v>
      </c>
    </row>
    <row r="34" spans="1:16" ht="18.75" customHeight="1">
      <c r="A34" s="22"/>
      <c r="B34" s="1" t="s">
        <v>15</v>
      </c>
      <c r="C34" s="4">
        <f>'[7]2011. 9월'!B35</f>
        <v>100</v>
      </c>
      <c r="D34" s="5">
        <f>'[7]2011. 9월'!C35</f>
        <v>92.1</v>
      </c>
      <c r="E34" s="5">
        <f>'[7]2011. 9월'!D35</f>
        <v>77.2</v>
      </c>
      <c r="F34" s="5">
        <f>'[7]2011. 9월'!E35</f>
        <v>82.1</v>
      </c>
      <c r="G34" s="6">
        <f>'[7]2011. 9월'!F35</f>
        <v>28.62</v>
      </c>
      <c r="H34" s="6">
        <f>'[7]2011. 9월'!G35</f>
        <v>2.7360000000000002</v>
      </c>
      <c r="I34" s="4">
        <f>'[7]2011. 9월'!H35</f>
        <v>17000</v>
      </c>
      <c r="J34" s="4">
        <f>'[7]2011. 9월'!I35</f>
        <v>100</v>
      </c>
      <c r="K34" s="5">
        <f>'[7]2011. 9월'!J35</f>
        <v>3.5</v>
      </c>
      <c r="L34" s="5">
        <f>'[7]2011. 9월'!K35</f>
        <v>6.1</v>
      </c>
      <c r="M34" s="5">
        <f>'[7]2011. 9월'!L35</f>
        <v>4.0999999999999996</v>
      </c>
      <c r="N34" s="6">
        <f>'[7]2011. 9월'!M35</f>
        <v>4.2720000000000002</v>
      </c>
      <c r="O34" s="6">
        <f>'[7]2011. 9월'!N35</f>
        <v>0.65600000000000003</v>
      </c>
      <c r="P34" s="7" t="str">
        <f>'[7]2011. 9월'!O35</f>
        <v>&lt;30</v>
      </c>
    </row>
    <row r="35" spans="1:16" ht="18.75" customHeight="1">
      <c r="A35" s="22" t="s">
        <v>25</v>
      </c>
      <c r="B35" s="1" t="s">
        <v>13</v>
      </c>
      <c r="C35" s="4">
        <f>'[7]2011. 10월'!B38</f>
        <v>126.25</v>
      </c>
      <c r="D35" s="5">
        <f>'[7]2011. 10월'!C38</f>
        <v>97.574999999999989</v>
      </c>
      <c r="E35" s="5">
        <f>'[7]2011. 10월'!D38</f>
        <v>81.3</v>
      </c>
      <c r="F35" s="5">
        <f>'[7]2011. 10월'!E38</f>
        <v>92.924999999999997</v>
      </c>
      <c r="G35" s="6">
        <f>'[7]2011. 10월'!F38</f>
        <v>28.930000000000003</v>
      </c>
      <c r="H35" s="6">
        <f>'[7]2011. 10월'!G38</f>
        <v>3.0460000000000003</v>
      </c>
      <c r="I35" s="4">
        <f>'[7]2011. 10월'!H38</f>
        <v>22000</v>
      </c>
      <c r="J35" s="4">
        <f>'[7]2011. 10월'!I38</f>
        <v>126.25</v>
      </c>
      <c r="K35" s="5">
        <f>'[7]2011. 10월'!J38</f>
        <v>4.0749999999999993</v>
      </c>
      <c r="L35" s="5">
        <f>'[7]2011. 10월'!K38</f>
        <v>7</v>
      </c>
      <c r="M35" s="5">
        <f>'[7]2011. 10월'!L38</f>
        <v>5.25</v>
      </c>
      <c r="N35" s="6">
        <f>'[7]2011. 10월'!M38</f>
        <v>4.4459999999999997</v>
      </c>
      <c r="O35" s="6">
        <f>'[7]2011. 10월'!N38</f>
        <v>0.59650000000000003</v>
      </c>
      <c r="P35" s="7" t="str">
        <f>'[7]2011. 10월'!O38</f>
        <v>&lt;30</v>
      </c>
    </row>
    <row r="36" spans="1:16" ht="18.75" customHeight="1">
      <c r="A36" s="22"/>
      <c r="B36" s="1" t="s">
        <v>14</v>
      </c>
      <c r="C36" s="4">
        <f>'[7]2011. 10월'!B37</f>
        <v>132</v>
      </c>
      <c r="D36" s="5">
        <f>'[7]2011. 10월'!C37</f>
        <v>104.1</v>
      </c>
      <c r="E36" s="5">
        <f>'[7]2011. 10월'!D37</f>
        <v>86.8</v>
      </c>
      <c r="F36" s="5">
        <f>'[7]2011. 10월'!E37</f>
        <v>105</v>
      </c>
      <c r="G36" s="6">
        <f>'[7]2011. 10월'!F37</f>
        <v>33.520000000000003</v>
      </c>
      <c r="H36" s="6">
        <f>'[7]2011. 10월'!G37</f>
        <v>3.2320000000000002</v>
      </c>
      <c r="I36" s="4">
        <f>'[7]2011. 10월'!H37</f>
        <v>23000</v>
      </c>
      <c r="J36" s="4">
        <f>'[7]2011. 10월'!I37</f>
        <v>132</v>
      </c>
      <c r="K36" s="5">
        <f>'[7]2011. 10월'!J37</f>
        <v>4.5</v>
      </c>
      <c r="L36" s="5">
        <f>'[7]2011. 10월'!K37</f>
        <v>7.7</v>
      </c>
      <c r="M36" s="5">
        <f>'[7]2011. 10월'!L37</f>
        <v>5.8</v>
      </c>
      <c r="N36" s="6">
        <f>'[7]2011. 10월'!M37</f>
        <v>4.7759999999999998</v>
      </c>
      <c r="O36" s="6">
        <f>'[7]2011. 10월'!N37</f>
        <v>0.63200000000000001</v>
      </c>
      <c r="P36" s="7" t="str">
        <f>'[7]2011. 10월'!O37</f>
        <v>&lt;30</v>
      </c>
    </row>
    <row r="37" spans="1:16" ht="18.75" customHeight="1">
      <c r="A37" s="22"/>
      <c r="B37" s="1" t="s">
        <v>15</v>
      </c>
      <c r="C37" s="4">
        <f>'[7]2011. 10월'!B36</f>
        <v>120</v>
      </c>
      <c r="D37" s="5">
        <f>'[7]2011. 10월'!C36</f>
        <v>89.1</v>
      </c>
      <c r="E37" s="5">
        <f>'[7]2011. 10월'!D36</f>
        <v>76</v>
      </c>
      <c r="F37" s="5">
        <f>'[7]2011. 10월'!E36</f>
        <v>82.9</v>
      </c>
      <c r="G37" s="6">
        <f>'[7]2011. 10월'!F36</f>
        <v>26.64</v>
      </c>
      <c r="H37" s="6">
        <f>'[7]2011. 10월'!G36</f>
        <v>2.8079999999999998</v>
      </c>
      <c r="I37" s="4">
        <f>'[7]2011. 10월'!H36</f>
        <v>20000</v>
      </c>
      <c r="J37" s="4">
        <f>'[7]2011. 10월'!I36</f>
        <v>120</v>
      </c>
      <c r="K37" s="5">
        <f>'[7]2011. 10월'!J36</f>
        <v>3.6</v>
      </c>
      <c r="L37" s="5">
        <f>'[7]2011. 10월'!K36</f>
        <v>6.2</v>
      </c>
      <c r="M37" s="5">
        <f>'[7]2011. 10월'!L36</f>
        <v>4.8</v>
      </c>
      <c r="N37" s="6">
        <f>'[7]2011. 10월'!M36</f>
        <v>4.08</v>
      </c>
      <c r="O37" s="6">
        <f>'[7]2011. 10월'!N36</f>
        <v>0.53600000000000003</v>
      </c>
      <c r="P37" s="7" t="str">
        <f>'[7]2011. 10월'!O36</f>
        <v>&lt;30</v>
      </c>
    </row>
    <row r="38" spans="1:16" ht="18.75" customHeight="1">
      <c r="A38" s="22" t="s">
        <v>26</v>
      </c>
      <c r="B38" s="1" t="s">
        <v>13</v>
      </c>
      <c r="C38" s="4">
        <f>'[7]2011. 11월'!B38</f>
        <v>132</v>
      </c>
      <c r="D38" s="5">
        <f>'[7]2011. 11월'!C38</f>
        <v>104.81999999999998</v>
      </c>
      <c r="E38" s="5">
        <f>'[7]2011. 11월'!D38</f>
        <v>87.08</v>
      </c>
      <c r="F38" s="5">
        <f>'[7]2011. 11월'!E38</f>
        <v>103.4</v>
      </c>
      <c r="G38" s="6">
        <f>'[7]2011. 11월'!F38</f>
        <v>31.851999999999997</v>
      </c>
      <c r="H38" s="6">
        <f>'[7]2011. 11월'!G38</f>
        <v>3.2256</v>
      </c>
      <c r="I38" s="4">
        <f>'[7]2011. 11월'!H38</f>
        <v>22000</v>
      </c>
      <c r="J38" s="4">
        <f>'[7]2011. 11월'!I38</f>
        <v>132</v>
      </c>
      <c r="K38" s="5">
        <f>'[7]2011. 11월'!J38</f>
        <v>3.9799999999999995</v>
      </c>
      <c r="L38" s="5">
        <f>'[7]2011. 11월'!K38</f>
        <v>6.8599999999999994</v>
      </c>
      <c r="M38" s="5">
        <f>'[7]2011. 11월'!L38</f>
        <v>4.72</v>
      </c>
      <c r="N38" s="6">
        <f>'[7]2011. 11월'!M38</f>
        <v>4.5120000000000005</v>
      </c>
      <c r="O38" s="6">
        <f>'[7]2011. 11월'!N38</f>
        <v>0.59440000000000004</v>
      </c>
      <c r="P38" s="7" t="str">
        <f>'[7]2011. 11월'!O38</f>
        <v>&lt;30</v>
      </c>
    </row>
    <row r="39" spans="1:16" ht="18.75" customHeight="1">
      <c r="A39" s="22"/>
      <c r="B39" s="1" t="s">
        <v>14</v>
      </c>
      <c r="C39" s="4">
        <f>'[7]2011. 11월'!B37</f>
        <v>137</v>
      </c>
      <c r="D39" s="5">
        <f>'[7]2011. 11월'!C37</f>
        <v>108.6</v>
      </c>
      <c r="E39" s="5">
        <f>'[7]2011. 11월'!D37</f>
        <v>90.2</v>
      </c>
      <c r="F39" s="5">
        <f>'[7]2011. 11월'!E37</f>
        <v>130</v>
      </c>
      <c r="G39" s="6">
        <f>'[7]2011. 11월'!F37</f>
        <v>34.08</v>
      </c>
      <c r="H39" s="6">
        <f>'[7]2011. 11월'!G37</f>
        <v>3.6480000000000001</v>
      </c>
      <c r="I39" s="4">
        <f>'[7]2011. 11월'!H37</f>
        <v>23000</v>
      </c>
      <c r="J39" s="4">
        <f>'[7]2011. 11월'!I37</f>
        <v>137</v>
      </c>
      <c r="K39" s="5">
        <f>'[7]2011. 11월'!J37</f>
        <v>4.2</v>
      </c>
      <c r="L39" s="5">
        <f>'[7]2011. 11월'!K37</f>
        <v>7.2</v>
      </c>
      <c r="M39" s="5">
        <f>'[7]2011. 11월'!L37</f>
        <v>5.8</v>
      </c>
      <c r="N39" s="6">
        <f>'[7]2011. 11월'!M37</f>
        <v>5.016</v>
      </c>
      <c r="O39" s="6">
        <f>'[7]2011. 11월'!N37</f>
        <v>0.63200000000000001</v>
      </c>
      <c r="P39" s="7" t="str">
        <f>'[7]2011. 11월'!O37</f>
        <v>&lt;30</v>
      </c>
    </row>
    <row r="40" spans="1:16" ht="18.75" customHeight="1">
      <c r="A40" s="22"/>
      <c r="B40" s="1" t="s">
        <v>15</v>
      </c>
      <c r="C40" s="4">
        <f>'[7]2011. 11월'!B36</f>
        <v>127</v>
      </c>
      <c r="D40" s="5">
        <f>'[7]2011. 11월'!C36</f>
        <v>100.5</v>
      </c>
      <c r="E40" s="5">
        <f>'[7]2011. 11월'!D36</f>
        <v>83.4</v>
      </c>
      <c r="F40" s="5">
        <f>'[7]2011. 11월'!E36</f>
        <v>89</v>
      </c>
      <c r="G40" s="6">
        <f>'[7]2011. 11월'!F36</f>
        <v>30.08</v>
      </c>
      <c r="H40" s="6">
        <f>'[7]2011. 11월'!G36</f>
        <v>2.8319999999999999</v>
      </c>
      <c r="I40" s="4">
        <f>'[7]2011. 11월'!H36</f>
        <v>20000</v>
      </c>
      <c r="J40" s="4">
        <f>'[7]2011. 11월'!I36</f>
        <v>127</v>
      </c>
      <c r="K40" s="5">
        <f>'[7]2011. 11월'!J36</f>
        <v>3.8</v>
      </c>
      <c r="L40" s="5">
        <f>'[7]2011. 11월'!K36</f>
        <v>6.5</v>
      </c>
      <c r="M40" s="5">
        <f>'[7]2011. 11월'!L36</f>
        <v>3.2</v>
      </c>
      <c r="N40" s="6">
        <f>'[7]2011. 11월'!M36</f>
        <v>3.4079999999999999</v>
      </c>
      <c r="O40" s="6">
        <f>'[7]2011. 11월'!N36</f>
        <v>0.54</v>
      </c>
      <c r="P40" s="7" t="str">
        <f>'[7]2011. 11월'!O36</f>
        <v>&lt;30</v>
      </c>
    </row>
    <row r="41" spans="1:16" ht="18.75" customHeight="1">
      <c r="A41" s="22" t="s">
        <v>27</v>
      </c>
      <c r="B41" s="1" t="s">
        <v>13</v>
      </c>
      <c r="C41" s="4">
        <f>'[7]2011. 12월'!B38</f>
        <v>123.25</v>
      </c>
      <c r="D41" s="5">
        <f>'[7]2011. 12월'!C38</f>
        <v>94</v>
      </c>
      <c r="E41" s="5">
        <f>'[7]2011. 12월'!D38</f>
        <v>78.800000000000011</v>
      </c>
      <c r="F41" s="5">
        <f>'[7]2011. 12월'!E38</f>
        <v>96.4</v>
      </c>
      <c r="G41" s="6">
        <f>'[7]2011. 12월'!F38</f>
        <v>30.66</v>
      </c>
      <c r="H41" s="6">
        <f>'[7]2011. 12월'!G38</f>
        <v>3.0819999999999999</v>
      </c>
      <c r="I41" s="4">
        <f>'[7]2011. 12월'!H38</f>
        <v>18000</v>
      </c>
      <c r="J41" s="4">
        <f>'[7]2011. 12월'!I38</f>
        <v>123.25</v>
      </c>
      <c r="K41" s="5">
        <f>'[7]2011. 12월'!J38</f>
        <v>3.7499999999999996</v>
      </c>
      <c r="L41" s="5">
        <f>'[7]2011. 12월'!K38</f>
        <v>6.45</v>
      </c>
      <c r="M41" s="5">
        <f>'[7]2011. 12월'!L38</f>
        <v>7.3000000000000007</v>
      </c>
      <c r="N41" s="6">
        <f>'[7]2011. 12월'!M38</f>
        <v>6.9420000000000002</v>
      </c>
      <c r="O41" s="6">
        <f>'[7]2011. 12월'!N38</f>
        <v>0.55500000000000005</v>
      </c>
      <c r="P41" s="7" t="str">
        <f>'[7]2011. 12월'!O38</f>
        <v>&lt;30</v>
      </c>
    </row>
    <row r="42" spans="1:16" ht="18.75" customHeight="1">
      <c r="A42" s="22"/>
      <c r="B42" s="1" t="s">
        <v>14</v>
      </c>
      <c r="C42" s="4">
        <f>'[7]2011. 12월'!B37</f>
        <v>129</v>
      </c>
      <c r="D42" s="5">
        <f>'[7]2011. 12월'!C37</f>
        <v>102.8</v>
      </c>
      <c r="E42" s="5">
        <f>'[7]2011. 12월'!D37</f>
        <v>85</v>
      </c>
      <c r="F42" s="5">
        <f>'[7]2011. 12월'!E37</f>
        <v>107.5</v>
      </c>
      <c r="G42" s="6">
        <f>'[7]2011. 12월'!F37</f>
        <v>35.28</v>
      </c>
      <c r="H42" s="6">
        <f>'[7]2011. 12월'!G37</f>
        <v>3.28</v>
      </c>
      <c r="I42" s="4">
        <f>'[7]2011. 12월'!H37</f>
        <v>19000</v>
      </c>
      <c r="J42" s="4">
        <f>'[7]2011. 12월'!I37</f>
        <v>129</v>
      </c>
      <c r="K42" s="5">
        <f>'[7]2011. 12월'!J37</f>
        <v>3.9</v>
      </c>
      <c r="L42" s="5">
        <f>'[7]2011. 12월'!K37</f>
        <v>6.7</v>
      </c>
      <c r="M42" s="5">
        <f>'[7]2011. 12월'!L37</f>
        <v>7.8</v>
      </c>
      <c r="N42" s="6">
        <f>'[7]2011. 12월'!M37</f>
        <v>7.2720000000000002</v>
      </c>
      <c r="O42" s="6">
        <f>'[7]2011. 12월'!N37</f>
        <v>0.6</v>
      </c>
      <c r="P42" s="7" t="str">
        <f>'[7]2011. 12월'!O37</f>
        <v>&lt;30</v>
      </c>
    </row>
    <row r="43" spans="1:16" ht="18.75" customHeight="1" thickBot="1">
      <c r="A43" s="23"/>
      <c r="B43" s="8" t="s">
        <v>15</v>
      </c>
      <c r="C43" s="9">
        <f>'[7]2011. 12월'!B36</f>
        <v>118</v>
      </c>
      <c r="D43" s="10">
        <f>'[7]2011. 12월'!C36</f>
        <v>86</v>
      </c>
      <c r="E43" s="10">
        <f>'[7]2011. 12월'!D36</f>
        <v>73</v>
      </c>
      <c r="F43" s="10">
        <f>'[7]2011. 12월'!E36</f>
        <v>88.2</v>
      </c>
      <c r="G43" s="11">
        <f>'[7]2011. 12월'!F36</f>
        <v>27.3</v>
      </c>
      <c r="H43" s="11">
        <f>'[7]2011. 12월'!G36</f>
        <v>2.9279999999999999</v>
      </c>
      <c r="I43" s="9">
        <f>'[7]2011. 12월'!H36</f>
        <v>17000</v>
      </c>
      <c r="J43" s="9">
        <f>'[7]2011. 12월'!I36</f>
        <v>118</v>
      </c>
      <c r="K43" s="10">
        <f>'[7]2011. 12월'!J36</f>
        <v>3.6</v>
      </c>
      <c r="L43" s="10">
        <f>'[7]2011. 12월'!K36</f>
        <v>6.2</v>
      </c>
      <c r="M43" s="10">
        <f>'[7]2011. 12월'!L36</f>
        <v>6.2</v>
      </c>
      <c r="N43" s="11">
        <f>'[7]2011. 12월'!M36</f>
        <v>6.0720000000000001</v>
      </c>
      <c r="O43" s="11">
        <f>'[7]2011. 12월'!N36</f>
        <v>0.52100000000000002</v>
      </c>
      <c r="P43" s="12" t="str">
        <f>'[7]2011. 12월'!O36</f>
        <v>&lt;30</v>
      </c>
    </row>
  </sheetData>
  <mergeCells count="21">
    <mergeCell ref="A1:J1"/>
    <mergeCell ref="A2:D2"/>
    <mergeCell ref="A3:A4"/>
    <mergeCell ref="B3:B4"/>
    <mergeCell ref="C3:C4"/>
    <mergeCell ref="D3:I3"/>
    <mergeCell ref="J3:J4"/>
    <mergeCell ref="A38:A40"/>
    <mergeCell ref="A41:A43"/>
    <mergeCell ref="A20:A22"/>
    <mergeCell ref="A23:A25"/>
    <mergeCell ref="A26:A28"/>
    <mergeCell ref="A29:A31"/>
    <mergeCell ref="A32:A34"/>
    <mergeCell ref="A35:A37"/>
    <mergeCell ref="A14:A16"/>
    <mergeCell ref="A17:A19"/>
    <mergeCell ref="K3:P3"/>
    <mergeCell ref="A5:A7"/>
    <mergeCell ref="A8:A10"/>
    <mergeCell ref="A11:A13"/>
  </mergeCells>
  <phoneticPr fontId="2" type="noConversion"/>
  <pageMargins left="0.31496062992125984" right="0.26" top="0.74803149606299213" bottom="0.74803149606299213" header="0.31496062992125984" footer="0.31496062992125984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43"/>
  <sheetViews>
    <sheetView view="pageBreakPreview" topLeftCell="A9" zoomScaleNormal="100" workbookViewId="0">
      <selection activeCell="R27" sqref="R27"/>
    </sheetView>
  </sheetViews>
  <sheetFormatPr defaultRowHeight="16.5"/>
  <cols>
    <col min="1" max="16" width="6.625" customWidth="1"/>
  </cols>
  <sheetData>
    <row r="1" spans="1:16" ht="42" customHeight="1">
      <c r="A1" s="24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  <c r="M1" s="13"/>
      <c r="N1" s="13"/>
      <c r="O1" s="13"/>
      <c r="P1" s="13"/>
    </row>
    <row r="2" spans="1:16" ht="18.75" customHeight="1" thickBot="1">
      <c r="A2" s="30" t="s">
        <v>76</v>
      </c>
      <c r="B2" s="31"/>
      <c r="C2" s="31"/>
      <c r="D2" s="3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8.75" customHeight="1">
      <c r="A3" s="26" t="s">
        <v>0</v>
      </c>
      <c r="B3" s="20" t="s">
        <v>1</v>
      </c>
      <c r="C3" s="28" t="s">
        <v>60</v>
      </c>
      <c r="D3" s="20" t="s">
        <v>3</v>
      </c>
      <c r="E3" s="20"/>
      <c r="F3" s="20"/>
      <c r="G3" s="20"/>
      <c r="H3" s="20"/>
      <c r="I3" s="20"/>
      <c r="J3" s="28" t="s">
        <v>4</v>
      </c>
      <c r="K3" s="20" t="s">
        <v>5</v>
      </c>
      <c r="L3" s="20"/>
      <c r="M3" s="20"/>
      <c r="N3" s="20"/>
      <c r="O3" s="20"/>
      <c r="P3" s="21"/>
    </row>
    <row r="4" spans="1:16" ht="33.75">
      <c r="A4" s="22"/>
      <c r="B4" s="27"/>
      <c r="C4" s="27"/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29"/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3" t="s">
        <v>11</v>
      </c>
    </row>
    <row r="5" spans="1:16" ht="18.75" customHeight="1">
      <c r="A5" s="22" t="s">
        <v>12</v>
      </c>
      <c r="B5" s="1" t="s">
        <v>13</v>
      </c>
      <c r="C5" s="4">
        <f>[8]총괄!B19</f>
        <v>128.36666666666665</v>
      </c>
      <c r="D5" s="5">
        <f>[8]총괄!C19</f>
        <v>98.783749999999998</v>
      </c>
      <c r="E5" s="5">
        <f>[8]총괄!D19</f>
        <v>78.004999999999995</v>
      </c>
      <c r="F5" s="5">
        <f>[8]총괄!E19</f>
        <v>82.729166666666671</v>
      </c>
      <c r="G5" s="6">
        <f>[8]총괄!F19</f>
        <v>32.738900000000001</v>
      </c>
      <c r="H5" s="6">
        <f>[8]총괄!G19</f>
        <v>3.2852666666666663</v>
      </c>
      <c r="I5" s="4">
        <f>[8]총괄!H19</f>
        <v>13000</v>
      </c>
      <c r="J5" s="4">
        <f>[8]총괄!I19</f>
        <v>128.36666666666665</v>
      </c>
      <c r="K5" s="5">
        <f>[8]총괄!J19</f>
        <v>3.4804166666666672</v>
      </c>
      <c r="L5" s="5">
        <f>[8]총괄!K19</f>
        <v>5.4220833333333331</v>
      </c>
      <c r="M5" s="5">
        <f>[8]총괄!L19</f>
        <v>4.7162499999999996</v>
      </c>
      <c r="N5" s="6">
        <f>[8]총괄!M19</f>
        <v>7.2453666666666656</v>
      </c>
      <c r="O5" s="6">
        <f>[8]총괄!N19</f>
        <v>0.7496708333333334</v>
      </c>
      <c r="P5" s="7" t="s">
        <v>61</v>
      </c>
    </row>
    <row r="6" spans="1:16" ht="18.75" customHeight="1">
      <c r="A6" s="22"/>
      <c r="B6" s="1" t="s">
        <v>14</v>
      </c>
      <c r="C6" s="4">
        <f>[8]총괄!B18</f>
        <v>166.4</v>
      </c>
      <c r="D6" s="5">
        <f>[8]총괄!C18</f>
        <v>139.95000000000002</v>
      </c>
      <c r="E6" s="5">
        <f>[8]총괄!D18</f>
        <v>89.7</v>
      </c>
      <c r="F6" s="5">
        <f>[8]총괄!E18</f>
        <v>94.825000000000003</v>
      </c>
      <c r="G6" s="6">
        <f>[8]총괄!F18</f>
        <v>68.52000000000001</v>
      </c>
      <c r="H6" s="6">
        <f>[8]총괄!G18</f>
        <v>3.81</v>
      </c>
      <c r="I6" s="4">
        <f>[8]총괄!H18</f>
        <v>23000</v>
      </c>
      <c r="J6" s="4">
        <f>[8]총괄!I18</f>
        <v>166.4</v>
      </c>
      <c r="K6" s="5">
        <f>[8]총괄!J18</f>
        <v>6.0250000000000004</v>
      </c>
      <c r="L6" s="5">
        <f>[8]총괄!K18</f>
        <v>8.1999999999999993</v>
      </c>
      <c r="M6" s="5">
        <f>[8]총괄!L18</f>
        <v>8.5500000000000007</v>
      </c>
      <c r="N6" s="6">
        <f>[8]총괄!M18</f>
        <v>9.6815999999999995</v>
      </c>
      <c r="O6" s="6">
        <f>[8]총괄!N18</f>
        <v>1.2031999999999998</v>
      </c>
      <c r="P6" s="7" t="s">
        <v>61</v>
      </c>
    </row>
    <row r="7" spans="1:16" ht="18.75" customHeight="1">
      <c r="A7" s="22"/>
      <c r="B7" s="1" t="s">
        <v>15</v>
      </c>
      <c r="C7" s="4">
        <f>[8]총괄!B17</f>
        <v>82.75</v>
      </c>
      <c r="D7" s="5">
        <f>[8]총괄!C17</f>
        <v>58.225000000000001</v>
      </c>
      <c r="E7" s="5">
        <f>[8]총괄!D17</f>
        <v>47.075000000000003</v>
      </c>
      <c r="F7" s="5">
        <f>[8]총괄!E17</f>
        <v>60.625</v>
      </c>
      <c r="G7" s="6">
        <f>[8]총괄!F17</f>
        <v>23.321999999999999</v>
      </c>
      <c r="H7" s="6">
        <f>[8]총괄!G17</f>
        <v>2.5859999999999999</v>
      </c>
      <c r="I7" s="4">
        <f>[8]총괄!H17</f>
        <v>7000</v>
      </c>
      <c r="J7" s="4">
        <f>[8]총괄!I17</f>
        <v>82.75</v>
      </c>
      <c r="K7" s="5">
        <f>[8]총괄!J17</f>
        <v>1.4750000000000001</v>
      </c>
      <c r="L7" s="5">
        <f>[8]총괄!K17</f>
        <v>2.85</v>
      </c>
      <c r="M7" s="5">
        <f>[8]총괄!L17</f>
        <v>1.25</v>
      </c>
      <c r="N7" s="6">
        <f>[8]총괄!M17</f>
        <v>4.5190000000000001</v>
      </c>
      <c r="O7" s="6">
        <f>[8]총괄!N17</f>
        <v>0.40775</v>
      </c>
      <c r="P7" s="7" t="s">
        <v>61</v>
      </c>
    </row>
    <row r="8" spans="1:16" ht="18.75" customHeight="1">
      <c r="A8" s="22" t="s">
        <v>16</v>
      </c>
      <c r="B8" s="1" t="s">
        <v>13</v>
      </c>
      <c r="C8" s="4">
        <f>'[8]2011. 1월'!B38</f>
        <v>116</v>
      </c>
      <c r="D8" s="5">
        <f>'[8]2011. 1월'!C38</f>
        <v>139.95000000000002</v>
      </c>
      <c r="E8" s="5">
        <f>'[8]2011. 1월'!D38</f>
        <v>89.7</v>
      </c>
      <c r="F8" s="5">
        <f>'[8]2011. 1월'!E38</f>
        <v>92.75</v>
      </c>
      <c r="G8" s="6">
        <f>'[8]2011. 1월'!F38</f>
        <v>68.52000000000001</v>
      </c>
      <c r="H8" s="6">
        <f>'[8]2011. 1월'!G38</f>
        <v>3.1080000000000005</v>
      </c>
      <c r="I8" s="4">
        <f>'[8]2011. 1월'!H38</f>
        <v>7000</v>
      </c>
      <c r="J8" s="4">
        <f>'[8]2011. 1월'!I38</f>
        <v>116</v>
      </c>
      <c r="K8" s="5">
        <f>'[8]2011. 1월'!J38</f>
        <v>6.0250000000000004</v>
      </c>
      <c r="L8" s="5">
        <f>'[8]2011. 1월'!K38</f>
        <v>5.0249999999999995</v>
      </c>
      <c r="M8" s="5">
        <f>'[8]2011. 1월'!L38</f>
        <v>6.7750000000000004</v>
      </c>
      <c r="N8" s="6">
        <f>'[8]2011. 1월'!M38</f>
        <v>7.4459999999999997</v>
      </c>
      <c r="O8" s="6">
        <f>'[8]2011. 1월'!N38</f>
        <v>1.179</v>
      </c>
      <c r="P8" s="7" t="s">
        <v>61</v>
      </c>
    </row>
    <row r="9" spans="1:16" ht="18.75" customHeight="1">
      <c r="A9" s="22"/>
      <c r="B9" s="1" t="s">
        <v>14</v>
      </c>
      <c r="C9" s="4">
        <f>'[8]2011. 1월'!B37</f>
        <v>120</v>
      </c>
      <c r="D9" s="5">
        <f>'[8]2011. 1월'!C37</f>
        <v>149.69999999999999</v>
      </c>
      <c r="E9" s="5">
        <f>'[8]2011. 1월'!D37</f>
        <v>95.3</v>
      </c>
      <c r="F9" s="5">
        <f>'[8]2011. 1월'!E37</f>
        <v>97</v>
      </c>
      <c r="G9" s="6">
        <f>'[8]2011. 1월'!F37</f>
        <v>83.76</v>
      </c>
      <c r="H9" s="6">
        <f>'[8]2011. 1월'!G37</f>
        <v>3.96</v>
      </c>
      <c r="I9" s="4">
        <f>'[8]2011. 1월'!H37</f>
        <v>7500</v>
      </c>
      <c r="J9" s="4">
        <f>'[8]2011. 1월'!I37</f>
        <v>120</v>
      </c>
      <c r="K9" s="5">
        <f>'[8]2011. 1월'!J37</f>
        <v>6.4</v>
      </c>
      <c r="L9" s="5">
        <f>'[8]2011. 1월'!K37</f>
        <v>5.3</v>
      </c>
      <c r="M9" s="5">
        <f>'[8]2011. 1월'!L37</f>
        <v>8.6</v>
      </c>
      <c r="N9" s="6">
        <f>'[8]2011. 1월'!M37</f>
        <v>8.3040000000000003</v>
      </c>
      <c r="O9" s="6">
        <f>'[8]2011. 1월'!N37</f>
        <v>1.464</v>
      </c>
      <c r="P9" s="7" t="s">
        <v>61</v>
      </c>
    </row>
    <row r="10" spans="1:16" ht="18.75" customHeight="1">
      <c r="A10" s="22"/>
      <c r="B10" s="1" t="s">
        <v>15</v>
      </c>
      <c r="C10" s="4">
        <f>'[8]2011. 1월'!B36</f>
        <v>114</v>
      </c>
      <c r="D10" s="5">
        <f>'[8]2011. 1월'!C36</f>
        <v>131.1</v>
      </c>
      <c r="E10" s="5">
        <f>'[8]2011. 1월'!D36</f>
        <v>85.2</v>
      </c>
      <c r="F10" s="5">
        <f>'[8]2011. 1월'!E36</f>
        <v>90</v>
      </c>
      <c r="G10" s="6">
        <f>'[8]2011. 1월'!F36</f>
        <v>51.48</v>
      </c>
      <c r="H10" s="6">
        <f>'[8]2011. 1월'!G36</f>
        <v>2.0640000000000001</v>
      </c>
      <c r="I10" s="4">
        <f>'[8]2011. 1월'!H36</f>
        <v>7000</v>
      </c>
      <c r="J10" s="4">
        <f>'[8]2011. 1월'!I36</f>
        <v>114</v>
      </c>
      <c r="K10" s="5">
        <f>'[8]2011. 1월'!J36</f>
        <v>5.5</v>
      </c>
      <c r="L10" s="5">
        <f>'[8]2011. 1월'!K36</f>
        <v>4.5</v>
      </c>
      <c r="M10" s="5">
        <f>'[8]2011. 1월'!L36</f>
        <v>4.8</v>
      </c>
      <c r="N10" s="6">
        <f>'[8]2011. 1월'!M36</f>
        <v>6.8639999999999999</v>
      </c>
      <c r="O10" s="6">
        <f>'[8]2011. 1월'!N36</f>
        <v>1.056</v>
      </c>
      <c r="P10" s="7" t="s">
        <v>61</v>
      </c>
    </row>
    <row r="11" spans="1:16" ht="18.75" customHeight="1">
      <c r="A11" s="22" t="s">
        <v>17</v>
      </c>
      <c r="B11" s="1" t="s">
        <v>13</v>
      </c>
      <c r="C11" s="4">
        <f>'[8]2011. 2월'!B38</f>
        <v>121.25</v>
      </c>
      <c r="D11" s="5">
        <f>'[8]2011. 2월'!C38</f>
        <v>111.52500000000001</v>
      </c>
      <c r="E11" s="5">
        <f>'[8]2011. 2월'!D38</f>
        <v>86.05</v>
      </c>
      <c r="F11" s="5">
        <f>'[8]2011. 2월'!E38</f>
        <v>82.25</v>
      </c>
      <c r="G11" s="6">
        <f>'[8]2011. 2월'!F38</f>
        <v>40.56</v>
      </c>
      <c r="H11" s="6">
        <f>'[8]2011. 2월'!G38</f>
        <v>3.75</v>
      </c>
      <c r="I11" s="4">
        <f>'[8]2011. 2월'!H38</f>
        <v>9000</v>
      </c>
      <c r="J11" s="4">
        <f>'[8]2011. 2월'!I38</f>
        <v>121.25</v>
      </c>
      <c r="K11" s="5">
        <f>'[8]2011. 2월'!J38</f>
        <v>4.05</v>
      </c>
      <c r="L11" s="5">
        <f>'[8]2011. 2월'!K38</f>
        <v>5.6000000000000005</v>
      </c>
      <c r="M11" s="5">
        <f>'[8]2011. 2월'!L38</f>
        <v>8.5500000000000007</v>
      </c>
      <c r="N11" s="6">
        <f>'[8]2011. 2월'!M38</f>
        <v>7.9919999999999991</v>
      </c>
      <c r="O11" s="6">
        <f>'[8]2011. 2월'!N38</f>
        <v>1.2</v>
      </c>
      <c r="P11" s="7" t="s">
        <v>61</v>
      </c>
    </row>
    <row r="12" spans="1:16" ht="18.75" customHeight="1">
      <c r="A12" s="22"/>
      <c r="B12" s="1" t="s">
        <v>14</v>
      </c>
      <c r="C12" s="4">
        <f>'[8]2011. 2월'!B37</f>
        <v>126</v>
      </c>
      <c r="D12" s="5">
        <f>'[8]2011. 2월'!C37</f>
        <v>130.80000000000001</v>
      </c>
      <c r="E12" s="5">
        <f>'[8]2011. 2월'!D37</f>
        <v>91.8</v>
      </c>
      <c r="F12" s="5">
        <f>'[8]2011. 2월'!E37</f>
        <v>87</v>
      </c>
      <c r="G12" s="6">
        <f>'[8]2011. 2월'!F37</f>
        <v>49.68</v>
      </c>
      <c r="H12" s="6">
        <f>'[8]2011. 2월'!G37</f>
        <v>3.8639999999999999</v>
      </c>
      <c r="I12" s="4">
        <f>'[8]2011. 2월'!H37</f>
        <v>11500</v>
      </c>
      <c r="J12" s="4">
        <f>'[8]2011. 2월'!I37</f>
        <v>126</v>
      </c>
      <c r="K12" s="5">
        <f>'[8]2011. 2월'!J37</f>
        <v>5.3</v>
      </c>
      <c r="L12" s="5">
        <f>'[8]2011. 2월'!K37</f>
        <v>6.3</v>
      </c>
      <c r="M12" s="5">
        <f>'[8]2011. 2월'!L37</f>
        <v>9.4</v>
      </c>
      <c r="N12" s="6">
        <f>'[8]2011. 2월'!M37</f>
        <v>8.5679999999999996</v>
      </c>
      <c r="O12" s="6">
        <f>'[8]2011. 2월'!N37</f>
        <v>1.6319999999999999</v>
      </c>
      <c r="P12" s="7" t="s">
        <v>61</v>
      </c>
    </row>
    <row r="13" spans="1:16" ht="18.75" customHeight="1">
      <c r="A13" s="22"/>
      <c r="B13" s="1" t="s">
        <v>15</v>
      </c>
      <c r="C13" s="4">
        <f>'[8]2011. 2월'!B36</f>
        <v>118</v>
      </c>
      <c r="D13" s="5">
        <f>'[8]2011. 2월'!C36</f>
        <v>102.6</v>
      </c>
      <c r="E13" s="5">
        <f>'[8]2011. 2월'!D36</f>
        <v>83.2</v>
      </c>
      <c r="F13" s="5">
        <f>'[8]2011. 2월'!E36</f>
        <v>80</v>
      </c>
      <c r="G13" s="6">
        <f>'[8]2011. 2월'!F36</f>
        <v>33.36</v>
      </c>
      <c r="H13" s="6">
        <f>'[8]2011. 2월'!G36</f>
        <v>3.6240000000000001</v>
      </c>
      <c r="I13" s="4">
        <f>'[8]2011. 2월'!H36</f>
        <v>7000</v>
      </c>
      <c r="J13" s="4">
        <f>'[8]2011. 2월'!I36</f>
        <v>118</v>
      </c>
      <c r="K13" s="5">
        <f>'[8]2011. 2월'!J36</f>
        <v>3.5</v>
      </c>
      <c r="L13" s="5">
        <f>'[8]2011. 2월'!K36</f>
        <v>5.0999999999999996</v>
      </c>
      <c r="M13" s="5">
        <f>'[8]2011. 2월'!L36</f>
        <v>7.6</v>
      </c>
      <c r="N13" s="6">
        <f>'[8]2011. 2월'!M36</f>
        <v>7.5359999999999996</v>
      </c>
      <c r="O13" s="6">
        <f>'[8]2011. 2월'!N36</f>
        <v>0.96</v>
      </c>
      <c r="P13" s="7" t="s">
        <v>61</v>
      </c>
    </row>
    <row r="14" spans="1:16" ht="18.75" customHeight="1">
      <c r="A14" s="22" t="s">
        <v>18</v>
      </c>
      <c r="B14" s="1" t="s">
        <v>13</v>
      </c>
      <c r="C14" s="4">
        <f>'[8]2011. 3월'!B38</f>
        <v>166.4</v>
      </c>
      <c r="D14" s="5">
        <f>'[8]2011. 3월'!C38</f>
        <v>81.84</v>
      </c>
      <c r="E14" s="5">
        <f>'[8]2011. 3월'!D38</f>
        <v>68.14</v>
      </c>
      <c r="F14" s="5">
        <f>'[8]2011. 3월'!E38</f>
        <v>68.400000000000006</v>
      </c>
      <c r="G14" s="6">
        <f>'[8]2011. 3월'!F38</f>
        <v>25.940800000000003</v>
      </c>
      <c r="H14" s="6">
        <f>'[8]2011. 3월'!G38</f>
        <v>3.2271999999999998</v>
      </c>
      <c r="I14" s="4">
        <f>'[8]2011. 3월'!H38</f>
        <v>11000</v>
      </c>
      <c r="J14" s="4">
        <f>'[8]2011. 3월'!I38</f>
        <v>166.4</v>
      </c>
      <c r="K14" s="5">
        <f>'[8]2011. 3월'!J38</f>
        <v>4.9600000000000009</v>
      </c>
      <c r="L14" s="5">
        <f>'[8]2011. 3월'!K38</f>
        <v>8.1999999999999993</v>
      </c>
      <c r="M14" s="5">
        <f>'[8]2011. 3월'!L38</f>
        <v>6.12</v>
      </c>
      <c r="N14" s="6">
        <f>'[8]2011. 3월'!M38</f>
        <v>7.5359999999999996</v>
      </c>
      <c r="O14" s="6">
        <f>'[8]2011. 3월'!N38</f>
        <v>1.2031999999999998</v>
      </c>
      <c r="P14" s="7" t="s">
        <v>61</v>
      </c>
    </row>
    <row r="15" spans="1:16" ht="18.75" customHeight="1">
      <c r="A15" s="22"/>
      <c r="B15" s="1" t="s">
        <v>14</v>
      </c>
      <c r="C15" s="4">
        <f>'[8]2011. 3월'!B37</f>
        <v>200</v>
      </c>
      <c r="D15" s="5">
        <f>'[8]2011. 3월'!C37</f>
        <v>93</v>
      </c>
      <c r="E15" s="5">
        <f>'[8]2011. 3월'!D37</f>
        <v>80.099999999999994</v>
      </c>
      <c r="F15" s="5">
        <f>'[8]2011. 3월'!E37</f>
        <v>76</v>
      </c>
      <c r="G15" s="6">
        <f>'[8]2011. 3월'!F37</f>
        <v>28.5</v>
      </c>
      <c r="H15" s="6">
        <f>'[8]2011. 3월'!G37</f>
        <v>3.6240000000000001</v>
      </c>
      <c r="I15" s="4">
        <f>'[8]2011. 3월'!H37</f>
        <v>12000</v>
      </c>
      <c r="J15" s="4">
        <f>'[8]2011. 3월'!I37</f>
        <v>200</v>
      </c>
      <c r="K15" s="5">
        <f>'[8]2011. 3월'!J37</f>
        <v>6</v>
      </c>
      <c r="L15" s="5">
        <f>'[8]2011. 3월'!K37</f>
        <v>10.199999999999999</v>
      </c>
      <c r="M15" s="5">
        <f>'[8]2011. 3월'!L37</f>
        <v>9.4</v>
      </c>
      <c r="N15" s="6">
        <f>'[8]2011. 3월'!M37</f>
        <v>9.24</v>
      </c>
      <c r="O15" s="6">
        <f>'[8]2011. 3월'!N37</f>
        <v>1.464</v>
      </c>
      <c r="P15" s="7" t="s">
        <v>61</v>
      </c>
    </row>
    <row r="16" spans="1:16" ht="18.75" customHeight="1">
      <c r="A16" s="22"/>
      <c r="B16" s="1" t="s">
        <v>15</v>
      </c>
      <c r="C16" s="4">
        <f>'[8]2011. 3월'!B36</f>
        <v>119</v>
      </c>
      <c r="D16" s="5">
        <f>'[8]2011. 3월'!C36</f>
        <v>52.1</v>
      </c>
      <c r="E16" s="5">
        <f>'[8]2011. 3월'!D36</f>
        <v>43.5</v>
      </c>
      <c r="F16" s="5">
        <f>'[8]2011. 3월'!E36</f>
        <v>54</v>
      </c>
      <c r="G16" s="6">
        <f>'[8]2011. 3월'!F36</f>
        <v>22.463999999999999</v>
      </c>
      <c r="H16" s="6">
        <f>'[8]2011. 3월'!G36</f>
        <v>3.008</v>
      </c>
      <c r="I16" s="4">
        <f>'[8]2011. 3월'!H36</f>
        <v>10000</v>
      </c>
      <c r="J16" s="4">
        <f>'[8]2011. 3월'!I36</f>
        <v>119</v>
      </c>
      <c r="K16" s="5">
        <f>'[8]2011. 3월'!J36</f>
        <v>3.8</v>
      </c>
      <c r="L16" s="5">
        <f>'[8]2011. 3월'!K36</f>
        <v>6.4</v>
      </c>
      <c r="M16" s="5">
        <f>'[8]2011. 3월'!L36</f>
        <v>2</v>
      </c>
      <c r="N16" s="6">
        <f>'[8]2011. 3월'!M36</f>
        <v>6.72</v>
      </c>
      <c r="O16" s="6">
        <f>'[8]2011. 3월'!N36</f>
        <v>0.73599999999999999</v>
      </c>
      <c r="P16" s="7" t="s">
        <v>61</v>
      </c>
    </row>
    <row r="17" spans="1:16" ht="18.75" customHeight="1">
      <c r="A17" s="22" t="s">
        <v>19</v>
      </c>
      <c r="B17" s="1" t="s">
        <v>13</v>
      </c>
      <c r="C17" s="4">
        <f>'[8]2011. 4월'!B38</f>
        <v>146.25</v>
      </c>
      <c r="D17" s="5">
        <f>'[8]2011. 4월'!C38</f>
        <v>58.225000000000001</v>
      </c>
      <c r="E17" s="5">
        <f>'[8]2011. 4월'!D38</f>
        <v>47.075000000000003</v>
      </c>
      <c r="F17" s="5">
        <f>'[8]2011. 4월'!E38</f>
        <v>60.625</v>
      </c>
      <c r="G17" s="6">
        <f>'[8]2011. 4월'!F38</f>
        <v>27.134999999999998</v>
      </c>
      <c r="H17" s="6">
        <f>'[8]2011. 4월'!G38</f>
        <v>3.3540000000000001</v>
      </c>
      <c r="I17" s="4">
        <f>'[8]2011. 4월'!H38</f>
        <v>14000</v>
      </c>
      <c r="J17" s="4">
        <f>'[8]2011. 4월'!I38</f>
        <v>146.25</v>
      </c>
      <c r="K17" s="5">
        <f>'[8]2011. 4월'!J38</f>
        <v>2.2250000000000001</v>
      </c>
      <c r="L17" s="5">
        <f>'[8]2011. 4월'!K38</f>
        <v>3.9749999999999996</v>
      </c>
      <c r="M17" s="5">
        <f>'[8]2011. 4월'!L38</f>
        <v>2.25</v>
      </c>
      <c r="N17" s="6">
        <f>'[8]2011. 4월'!M38</f>
        <v>4.5190000000000001</v>
      </c>
      <c r="O17" s="6">
        <f>'[8]2011. 4월'!N38</f>
        <v>0.46499999999999997</v>
      </c>
      <c r="P17" s="7" t="s">
        <v>61</v>
      </c>
    </row>
    <row r="18" spans="1:16" ht="18.75" customHeight="1">
      <c r="A18" s="22"/>
      <c r="B18" s="1" t="s">
        <v>14</v>
      </c>
      <c r="C18" s="4">
        <f>'[8]2011. 4월'!B37</f>
        <v>151</v>
      </c>
      <c r="D18" s="5">
        <f>'[8]2011. 4월'!C37</f>
        <v>60</v>
      </c>
      <c r="E18" s="5">
        <f>'[8]2011. 4월'!D37</f>
        <v>48.5</v>
      </c>
      <c r="F18" s="5">
        <f>'[8]2011. 4월'!E37</f>
        <v>68</v>
      </c>
      <c r="G18" s="6">
        <f>'[8]2011. 4월'!F37</f>
        <v>28.08</v>
      </c>
      <c r="H18" s="6">
        <f>'[8]2011. 4월'!G37</f>
        <v>3.6720000000000002</v>
      </c>
      <c r="I18" s="4">
        <f>'[8]2011. 4월'!H37</f>
        <v>15000</v>
      </c>
      <c r="J18" s="4">
        <f>'[8]2011. 4월'!I37</f>
        <v>151</v>
      </c>
      <c r="K18" s="5">
        <f>'[8]2011. 4월'!J37</f>
        <v>3.4</v>
      </c>
      <c r="L18" s="5">
        <f>'[8]2011. 4월'!K37</f>
        <v>5.8</v>
      </c>
      <c r="M18" s="5">
        <f>'[8]2011. 4월'!L37</f>
        <v>2.8</v>
      </c>
      <c r="N18" s="6">
        <f>'[8]2011. 4월'!M37</f>
        <v>5.4</v>
      </c>
      <c r="O18" s="6">
        <f>'[8]2011. 4월'!N37</f>
        <v>0.69599999999999995</v>
      </c>
      <c r="P18" s="7" t="s">
        <v>61</v>
      </c>
    </row>
    <row r="19" spans="1:16" ht="18.75" customHeight="1">
      <c r="A19" s="22"/>
      <c r="B19" s="1" t="s">
        <v>15</v>
      </c>
      <c r="C19" s="4">
        <f>'[8]2011. 4월'!B36</f>
        <v>140</v>
      </c>
      <c r="D19" s="5">
        <f>'[8]2011. 4월'!C36</f>
        <v>56.6</v>
      </c>
      <c r="E19" s="5">
        <f>'[8]2011. 4월'!D36</f>
        <v>46.1</v>
      </c>
      <c r="F19" s="5">
        <f>'[8]2011. 4월'!E36</f>
        <v>51.5</v>
      </c>
      <c r="G19" s="6">
        <f>'[8]2011. 4월'!F36</f>
        <v>26.52</v>
      </c>
      <c r="H19" s="6">
        <f>'[8]2011. 4월'!G36</f>
        <v>3.1920000000000002</v>
      </c>
      <c r="I19" s="4">
        <f>'[8]2011. 4월'!H36</f>
        <v>12300</v>
      </c>
      <c r="J19" s="4">
        <f>'[8]2011. 4월'!I36</f>
        <v>140</v>
      </c>
      <c r="K19" s="5">
        <f>'[8]2011. 4월'!J36</f>
        <v>1.5</v>
      </c>
      <c r="L19" s="5">
        <f>'[8]2011. 4월'!K36</f>
        <v>2.8</v>
      </c>
      <c r="M19" s="5">
        <f>'[8]2011. 4월'!L36</f>
        <v>1.6</v>
      </c>
      <c r="N19" s="6">
        <f>'[8]2011. 4월'!M36</f>
        <v>3.948</v>
      </c>
      <c r="O19" s="6">
        <f>'[8]2011. 4월'!N36</f>
        <v>0.33600000000000002</v>
      </c>
      <c r="P19" s="7" t="s">
        <v>61</v>
      </c>
    </row>
    <row r="20" spans="1:16" ht="18.75" customHeight="1">
      <c r="A20" s="22" t="s">
        <v>20</v>
      </c>
      <c r="B20" s="1" t="s">
        <v>13</v>
      </c>
      <c r="C20" s="4">
        <f>'[8]2011. 5월'!B38</f>
        <v>146.25</v>
      </c>
      <c r="D20" s="5">
        <f>'[8]2011. 5월'!C38</f>
        <v>85.174999999999997</v>
      </c>
      <c r="E20" s="5">
        <f>'[8]2011. 5월'!D38</f>
        <v>70</v>
      </c>
      <c r="F20" s="5">
        <f>'[8]2011. 5월'!E38</f>
        <v>78.375</v>
      </c>
      <c r="G20" s="6">
        <f>'[8]2011. 5월'!F38</f>
        <v>28.28</v>
      </c>
      <c r="H20" s="6">
        <f>'[8]2011. 5월'!G38</f>
        <v>3.81</v>
      </c>
      <c r="I20" s="4">
        <f>'[8]2011. 5월'!H38</f>
        <v>23000</v>
      </c>
      <c r="J20" s="4">
        <f>'[8]2011. 5월'!I38</f>
        <v>146.25</v>
      </c>
      <c r="K20" s="5">
        <f>'[8]2011. 5월'!J38</f>
        <v>1.4750000000000001</v>
      </c>
      <c r="L20" s="5">
        <f>'[8]2011. 5월'!K38</f>
        <v>2.85</v>
      </c>
      <c r="M20" s="5">
        <f>'[8]2011. 5월'!L38</f>
        <v>1.25</v>
      </c>
      <c r="N20" s="6">
        <f>'[8]2011. 5월'!M38</f>
        <v>4.9589999999999996</v>
      </c>
      <c r="O20" s="6">
        <f>'[8]2011. 5월'!N38</f>
        <v>0.40775</v>
      </c>
      <c r="P20" s="7" t="s">
        <v>61</v>
      </c>
    </row>
    <row r="21" spans="1:16" ht="18.75" customHeight="1">
      <c r="A21" s="22"/>
      <c r="B21" s="1" t="s">
        <v>14</v>
      </c>
      <c r="C21" s="4">
        <f>'[8]2011. 5월'!B37</f>
        <v>150</v>
      </c>
      <c r="D21" s="5">
        <f>'[8]2011. 5월'!C37</f>
        <v>98.1</v>
      </c>
      <c r="E21" s="5">
        <f>'[8]2011. 5월'!D37</f>
        <v>80.7</v>
      </c>
      <c r="F21" s="5">
        <f>'[8]2011. 5월'!E37</f>
        <v>83</v>
      </c>
      <c r="G21" s="6">
        <f>'[8]2011. 5월'!F37</f>
        <v>29.34</v>
      </c>
      <c r="H21" s="6">
        <f>'[8]2011. 5월'!G37</f>
        <v>4.032</v>
      </c>
      <c r="I21" s="4">
        <f>'[8]2011. 5월'!H37</f>
        <v>29000</v>
      </c>
      <c r="J21" s="4">
        <f>'[8]2011. 5월'!I37</f>
        <v>150</v>
      </c>
      <c r="K21" s="5">
        <f>'[8]2011. 5월'!J37</f>
        <v>1.6</v>
      </c>
      <c r="L21" s="5">
        <f>'[8]2011. 5월'!K37</f>
        <v>3.1</v>
      </c>
      <c r="M21" s="5">
        <f>'[8]2011. 5월'!L37</f>
        <v>2</v>
      </c>
      <c r="N21" s="6">
        <f>'[8]2011. 5월'!M37</f>
        <v>5.6159999999999997</v>
      </c>
      <c r="O21" s="6">
        <f>'[8]2011. 5월'!N37</f>
        <v>0.59499999999999997</v>
      </c>
      <c r="P21" s="7" t="s">
        <v>61</v>
      </c>
    </row>
    <row r="22" spans="1:16" ht="18.75" customHeight="1">
      <c r="A22" s="22"/>
      <c r="B22" s="1" t="s">
        <v>15</v>
      </c>
      <c r="C22" s="4">
        <f>'[8]2011. 5월'!B36</f>
        <v>142</v>
      </c>
      <c r="D22" s="5">
        <f>'[8]2011. 5월'!C36</f>
        <v>72.8</v>
      </c>
      <c r="E22" s="5">
        <f>'[8]2011. 5월'!D36</f>
        <v>59</v>
      </c>
      <c r="F22" s="5">
        <f>'[8]2011. 5월'!E36</f>
        <v>73.3</v>
      </c>
      <c r="G22" s="6">
        <f>'[8]2011. 5월'!F36</f>
        <v>27.44</v>
      </c>
      <c r="H22" s="6">
        <f>'[8]2011. 5월'!G36</f>
        <v>3.6480000000000001</v>
      </c>
      <c r="I22" s="4">
        <f>'[8]2011. 5월'!H36</f>
        <v>19500</v>
      </c>
      <c r="J22" s="4">
        <f>'[8]2011. 5월'!I36</f>
        <v>142</v>
      </c>
      <c r="K22" s="5">
        <f>'[8]2011. 5월'!J36</f>
        <v>1.2</v>
      </c>
      <c r="L22" s="5">
        <f>'[8]2011. 5월'!K36</f>
        <v>2.5</v>
      </c>
      <c r="M22" s="5">
        <f>'[8]2011. 5월'!L36</f>
        <v>0.8</v>
      </c>
      <c r="N22" s="6">
        <f>'[8]2011. 5월'!M36</f>
        <v>4.4640000000000004</v>
      </c>
      <c r="O22" s="6">
        <f>'[8]2011. 5월'!N36</f>
        <v>0.28799999999999998</v>
      </c>
      <c r="P22" s="7" t="s">
        <v>61</v>
      </c>
    </row>
    <row r="23" spans="1:16" ht="18.75" customHeight="1">
      <c r="A23" s="22" t="s">
        <v>21</v>
      </c>
      <c r="B23" s="1" t="s">
        <v>13</v>
      </c>
      <c r="C23" s="4">
        <f>'[8]2011. 6월'!B38</f>
        <v>153.19999999999999</v>
      </c>
      <c r="D23" s="5">
        <f>'[8]2011. 6월'!C38</f>
        <v>114.3</v>
      </c>
      <c r="E23" s="5">
        <f>'[8]2011. 6월'!D38</f>
        <v>80.359999999999985</v>
      </c>
      <c r="F23" s="5">
        <f>'[8]2011. 6월'!E38</f>
        <v>81.400000000000006</v>
      </c>
      <c r="G23" s="6">
        <f>'[8]2011. 6월'!F38</f>
        <v>24.554400000000001</v>
      </c>
      <c r="H23" s="6">
        <f>'[8]2011. 6월'!G38</f>
        <v>2.9107999999999996</v>
      </c>
      <c r="I23" s="4">
        <f>'[8]2011. 6월'!H38</f>
        <v>18000</v>
      </c>
      <c r="J23" s="4">
        <f>'[8]2011. 6월'!I38</f>
        <v>153.19999999999999</v>
      </c>
      <c r="K23" s="5">
        <f>'[8]2011. 6월'!J38</f>
        <v>3.0799999999999996</v>
      </c>
      <c r="L23" s="5">
        <f>'[8]2011. 6월'!K38</f>
        <v>5.0999999999999996</v>
      </c>
      <c r="M23" s="5">
        <f>'[8]2011. 6월'!L38</f>
        <v>4.24</v>
      </c>
      <c r="N23" s="6">
        <f>'[8]2011. 6월'!M38</f>
        <v>6.4367999999999999</v>
      </c>
      <c r="O23" s="6">
        <f>'[8]2011. 6월'!N38</f>
        <v>0.49440000000000001</v>
      </c>
      <c r="P23" s="7" t="s">
        <v>61</v>
      </c>
    </row>
    <row r="24" spans="1:16" ht="18.75" customHeight="1">
      <c r="A24" s="22"/>
      <c r="B24" s="1" t="s">
        <v>14</v>
      </c>
      <c r="C24" s="4">
        <f>'[8]2011. 6월'!B37</f>
        <v>178</v>
      </c>
      <c r="D24" s="5">
        <f>'[8]2011. 6월'!C37</f>
        <v>149.69999999999999</v>
      </c>
      <c r="E24" s="5">
        <f>'[8]2011. 6월'!D37</f>
        <v>89.4</v>
      </c>
      <c r="F24" s="5">
        <f>'[8]2011. 6월'!E37</f>
        <v>93</v>
      </c>
      <c r="G24" s="6">
        <f>'[8]2011. 6월'!F37</f>
        <v>27.48</v>
      </c>
      <c r="H24" s="6">
        <f>'[8]2011. 6월'!G37</f>
        <v>3.96</v>
      </c>
      <c r="I24" s="4">
        <f>'[8]2011. 6월'!H37</f>
        <v>25500</v>
      </c>
      <c r="J24" s="4">
        <f>'[8]2011. 6월'!I37</f>
        <v>178</v>
      </c>
      <c r="K24" s="5">
        <f>'[8]2011. 6월'!J37</f>
        <v>3.7</v>
      </c>
      <c r="L24" s="5">
        <f>'[8]2011. 6월'!K37</f>
        <v>5.7</v>
      </c>
      <c r="M24" s="5">
        <f>'[8]2011. 6월'!L37</f>
        <v>5.0999999999999996</v>
      </c>
      <c r="N24" s="6">
        <f>'[8]2011. 6월'!M37</f>
        <v>7.32</v>
      </c>
      <c r="O24" s="6">
        <f>'[8]2011. 6월'!N37</f>
        <v>0.68400000000000005</v>
      </c>
      <c r="P24" s="7" t="s">
        <v>61</v>
      </c>
    </row>
    <row r="25" spans="1:16" ht="18.75" customHeight="1">
      <c r="A25" s="22"/>
      <c r="B25" s="1" t="s">
        <v>15</v>
      </c>
      <c r="C25" s="4">
        <f>'[8]2011. 6월'!B36</f>
        <v>143</v>
      </c>
      <c r="D25" s="5">
        <f>'[8]2011. 6월'!C36</f>
        <v>68.400000000000006</v>
      </c>
      <c r="E25" s="5">
        <f>'[8]2011. 6월'!D36</f>
        <v>56.1</v>
      </c>
      <c r="F25" s="5">
        <f>'[8]2011. 6월'!E36</f>
        <v>45</v>
      </c>
      <c r="G25" s="6">
        <f>'[8]2011. 6월'!F36</f>
        <v>16.559999999999999</v>
      </c>
      <c r="H25" s="6">
        <f>'[8]2011. 6월'!G36</f>
        <v>1.546</v>
      </c>
      <c r="I25" s="4">
        <f>'[8]2011. 6월'!H36</f>
        <v>13000</v>
      </c>
      <c r="J25" s="4">
        <f>'[8]2011. 6월'!I36</f>
        <v>143</v>
      </c>
      <c r="K25" s="5">
        <f>'[8]2011. 6월'!J36</f>
        <v>2.7</v>
      </c>
      <c r="L25" s="5">
        <f>'[8]2011. 6월'!K36</f>
        <v>4.5</v>
      </c>
      <c r="M25" s="5">
        <f>'[8]2011. 6월'!L36</f>
        <v>2.8</v>
      </c>
      <c r="N25" s="6">
        <f>'[8]2011. 6월'!M36</f>
        <v>5.9039999999999999</v>
      </c>
      <c r="O25" s="6">
        <f>'[8]2011. 6월'!N36</f>
        <v>0.28799999999999998</v>
      </c>
      <c r="P25" s="7" t="s">
        <v>61</v>
      </c>
    </row>
    <row r="26" spans="1:16" ht="18.75" customHeight="1">
      <c r="A26" s="22" t="s">
        <v>22</v>
      </c>
      <c r="B26" s="1" t="s">
        <v>13</v>
      </c>
      <c r="C26" s="4">
        <f>'[8]2011. 7월'!B38</f>
        <v>163.75</v>
      </c>
      <c r="D26" s="5">
        <f>'[8]2011. 7월'!C38</f>
        <v>86.875</v>
      </c>
      <c r="E26" s="5">
        <f>'[8]2011. 7월'!D38</f>
        <v>72.125</v>
      </c>
      <c r="F26" s="5">
        <f>'[8]2011. 7월'!E38</f>
        <v>70.25</v>
      </c>
      <c r="G26" s="6">
        <f>'[8]2011. 7월'!F38</f>
        <v>23.321999999999999</v>
      </c>
      <c r="H26" s="6">
        <f>'[8]2011. 7월'!G38</f>
        <v>2.5859999999999999</v>
      </c>
      <c r="I26" s="4">
        <f>'[8]2011. 7월'!H38</f>
        <v>12000</v>
      </c>
      <c r="J26" s="4">
        <f>'[8]2011. 7월'!I38</f>
        <v>163.75</v>
      </c>
      <c r="K26" s="5">
        <f>'[8]2011. 7월'!J38</f>
        <v>3.4000000000000004</v>
      </c>
      <c r="L26" s="5">
        <f>'[8]2011. 7월'!K38</f>
        <v>5.7249999999999996</v>
      </c>
      <c r="M26" s="5">
        <f>'[8]2011. 7월'!L38</f>
        <v>4.5999999999999996</v>
      </c>
      <c r="N26" s="6">
        <f>'[8]2011. 7월'!M38</f>
        <v>7.5839999999999996</v>
      </c>
      <c r="O26" s="6">
        <f>'[8]2011. 7월'!N38</f>
        <v>0.65825</v>
      </c>
      <c r="P26" s="7" t="s">
        <v>61</v>
      </c>
    </row>
    <row r="27" spans="1:16" ht="18.75" customHeight="1">
      <c r="A27" s="22"/>
      <c r="B27" s="1" t="s">
        <v>14</v>
      </c>
      <c r="C27" s="4">
        <f>'[8]2011. 7월'!B37</f>
        <v>171</v>
      </c>
      <c r="D27" s="5">
        <f>'[8]2011. 7월'!C37</f>
        <v>104.1</v>
      </c>
      <c r="E27" s="5">
        <f>'[8]2011. 7월'!D37</f>
        <v>86.2</v>
      </c>
      <c r="F27" s="5">
        <f>'[8]2011. 7월'!E37</f>
        <v>89</v>
      </c>
      <c r="G27" s="6">
        <f>'[8]2011. 7월'!F37</f>
        <v>29.2</v>
      </c>
      <c r="H27" s="6">
        <f>'[8]2011. 7월'!G37</f>
        <v>3.4079999999999999</v>
      </c>
      <c r="I27" s="4">
        <f>'[8]2011. 7월'!H37</f>
        <v>14000</v>
      </c>
      <c r="J27" s="4">
        <f>'[8]2011. 7월'!I37</f>
        <v>171</v>
      </c>
      <c r="K27" s="5">
        <f>'[8]2011. 7월'!J37</f>
        <v>3.7</v>
      </c>
      <c r="L27" s="5">
        <f>'[8]2011. 7월'!K37</f>
        <v>6.2</v>
      </c>
      <c r="M27" s="5">
        <f>'[8]2011. 7월'!L37</f>
        <v>5.6</v>
      </c>
      <c r="N27" s="6">
        <f>'[8]2011. 7월'!M37</f>
        <v>7.6559999999999997</v>
      </c>
      <c r="O27" s="6">
        <f>'[8]2011. 7월'!N37</f>
        <v>0.69599999999999995</v>
      </c>
      <c r="P27" s="7" t="s">
        <v>61</v>
      </c>
    </row>
    <row r="28" spans="1:16" ht="18.75" customHeight="1">
      <c r="A28" s="22"/>
      <c r="B28" s="1" t="s">
        <v>15</v>
      </c>
      <c r="C28" s="4">
        <f>'[8]2011. 7월'!B36</f>
        <v>154</v>
      </c>
      <c r="D28" s="5">
        <f>'[8]2011. 7월'!C36</f>
        <v>76.400000000000006</v>
      </c>
      <c r="E28" s="5">
        <f>'[8]2011. 7월'!D36</f>
        <v>62.8</v>
      </c>
      <c r="F28" s="5">
        <f>'[8]2011. 7월'!E36</f>
        <v>59</v>
      </c>
      <c r="G28" s="6">
        <f>'[8]2011. 7월'!F36</f>
        <v>17.16</v>
      </c>
      <c r="H28" s="6">
        <f>'[8]2011. 7월'!G36</f>
        <v>2.016</v>
      </c>
      <c r="I28" s="4">
        <f>'[8]2011. 7월'!H36</f>
        <v>10000</v>
      </c>
      <c r="J28" s="4">
        <f>'[8]2011. 7월'!I36</f>
        <v>154</v>
      </c>
      <c r="K28" s="5">
        <f>'[8]2011. 7월'!J36</f>
        <v>3</v>
      </c>
      <c r="L28" s="5">
        <f>'[8]2011. 7월'!K36</f>
        <v>5</v>
      </c>
      <c r="M28" s="5">
        <f>'[8]2011. 7월'!L36</f>
        <v>3.6</v>
      </c>
      <c r="N28" s="6">
        <f>'[8]2011. 7월'!M36</f>
        <v>7.4880000000000004</v>
      </c>
      <c r="O28" s="6">
        <f>'[8]2011. 7월'!N36</f>
        <v>0.61199999999999999</v>
      </c>
      <c r="P28" s="7" t="s">
        <v>61</v>
      </c>
    </row>
    <row r="29" spans="1:16" ht="18.75" customHeight="1">
      <c r="A29" s="22" t="s">
        <v>23</v>
      </c>
      <c r="B29" s="1" t="s">
        <v>13</v>
      </c>
      <c r="C29" s="4">
        <f>'[8]2011. 8월'!B38</f>
        <v>144.80000000000001</v>
      </c>
      <c r="D29" s="5">
        <f>'[8]2011. 8월'!C38</f>
        <v>101.88</v>
      </c>
      <c r="E29" s="5">
        <f>'[8]2011. 8월'!D38</f>
        <v>84.600000000000009</v>
      </c>
      <c r="F29" s="5">
        <f>'[8]2011. 8월'!E38</f>
        <v>87.36</v>
      </c>
      <c r="G29" s="6">
        <f>'[8]2011. 8월'!F38</f>
        <v>30.660000000000004</v>
      </c>
      <c r="H29" s="6">
        <f>'[8]2011. 8월'!G38</f>
        <v>3.2704</v>
      </c>
      <c r="I29" s="4">
        <f>'[8]2011. 8월'!H38</f>
        <v>11000</v>
      </c>
      <c r="J29" s="4">
        <f>'[8]2011. 8월'!I38</f>
        <v>144.80000000000001</v>
      </c>
      <c r="K29" s="5">
        <f>'[8]2011. 8월'!J38</f>
        <v>3.7600000000000002</v>
      </c>
      <c r="L29" s="5">
        <f>'[8]2011. 8월'!K38</f>
        <v>6.5</v>
      </c>
      <c r="M29" s="5">
        <f>'[8]2011. 8월'!L38</f>
        <v>5.4799999999999995</v>
      </c>
      <c r="N29" s="6">
        <f>'[8]2011. 8월'!M38</f>
        <v>6.8780000000000001</v>
      </c>
      <c r="O29" s="6">
        <f>'[8]2011. 8월'!N38</f>
        <v>0.76219999999999999</v>
      </c>
      <c r="P29" s="7" t="str">
        <f>'[8]2011. 8월'!O38</f>
        <v>&lt;30</v>
      </c>
    </row>
    <row r="30" spans="1:16" ht="18.75" customHeight="1">
      <c r="A30" s="22"/>
      <c r="B30" s="1" t="s">
        <v>14</v>
      </c>
      <c r="C30" s="4">
        <f>'[8]2011. 8월'!B37</f>
        <v>160</v>
      </c>
      <c r="D30" s="5">
        <f>'[8]2011. 8월'!C37</f>
        <v>114.6</v>
      </c>
      <c r="E30" s="5">
        <f>'[8]2011. 8월'!D37</f>
        <v>95</v>
      </c>
      <c r="F30" s="5">
        <f>'[8]2011. 8월'!E37</f>
        <v>107</v>
      </c>
      <c r="G30" s="6">
        <f>'[8]2011. 8월'!F37</f>
        <v>33.6</v>
      </c>
      <c r="H30" s="6">
        <f>'[8]2011. 8월'!G37</f>
        <v>3.6240000000000001</v>
      </c>
      <c r="I30" s="4">
        <f>'[8]2011. 8월'!H37</f>
        <v>12200</v>
      </c>
      <c r="J30" s="4">
        <f>'[8]2011. 8월'!I37</f>
        <v>160</v>
      </c>
      <c r="K30" s="5">
        <f>'[8]2011. 8월'!J37</f>
        <v>4</v>
      </c>
      <c r="L30" s="5">
        <f>'[8]2011. 8월'!K37</f>
        <v>6.9</v>
      </c>
      <c r="M30" s="5">
        <f>'[8]2011. 8월'!L37</f>
        <v>6</v>
      </c>
      <c r="N30" s="6">
        <f>'[8]2011. 8월'!M37</f>
        <v>7.8479999999999999</v>
      </c>
      <c r="O30" s="6">
        <f>'[8]2011. 8월'!N37</f>
        <v>0.79500000000000004</v>
      </c>
      <c r="P30" s="7" t="str">
        <f>'[8]2011. 8월'!O37</f>
        <v>&lt;30</v>
      </c>
    </row>
    <row r="31" spans="1:16" ht="18.75" customHeight="1">
      <c r="A31" s="22"/>
      <c r="B31" s="1" t="s">
        <v>15</v>
      </c>
      <c r="C31" s="4">
        <f>'[8]2011. 8월'!B36</f>
        <v>130</v>
      </c>
      <c r="D31" s="5">
        <f>'[8]2011. 8월'!C36</f>
        <v>84.6</v>
      </c>
      <c r="E31" s="5">
        <f>'[8]2011. 8월'!D36</f>
        <v>70.400000000000006</v>
      </c>
      <c r="F31" s="5">
        <f>'[8]2011. 8월'!E36</f>
        <v>73</v>
      </c>
      <c r="G31" s="6">
        <f>'[8]2011. 8월'!F36</f>
        <v>28.5</v>
      </c>
      <c r="H31" s="6">
        <f>'[8]2011. 8월'!G36</f>
        <v>3.008</v>
      </c>
      <c r="I31" s="4">
        <f>'[8]2011. 8월'!H36</f>
        <v>10500</v>
      </c>
      <c r="J31" s="4">
        <f>'[8]2011. 8월'!I36</f>
        <v>130</v>
      </c>
      <c r="K31" s="5">
        <f>'[8]2011. 8월'!J36</f>
        <v>3.6</v>
      </c>
      <c r="L31" s="5">
        <f>'[8]2011. 8월'!K36</f>
        <v>6.2</v>
      </c>
      <c r="M31" s="5">
        <f>'[8]2011. 8월'!L36</f>
        <v>5</v>
      </c>
      <c r="N31" s="6">
        <f>'[8]2011. 8월'!M36</f>
        <v>5.95</v>
      </c>
      <c r="O31" s="6">
        <f>'[8]2011. 8월'!N36</f>
        <v>0.73599999999999999</v>
      </c>
      <c r="P31" s="7" t="str">
        <f>'[8]2011. 8월'!O36</f>
        <v>&lt;30</v>
      </c>
    </row>
    <row r="32" spans="1:16" ht="18.75" customHeight="1">
      <c r="A32" s="22" t="s">
        <v>24</v>
      </c>
      <c r="B32" s="1" t="s">
        <v>13</v>
      </c>
      <c r="C32" s="4">
        <f>'[8]2011. 9월'!B38</f>
        <v>119.75</v>
      </c>
      <c r="D32" s="5">
        <f>'[8]2011. 9월'!C38</f>
        <v>101.10000000000001</v>
      </c>
      <c r="E32" s="5">
        <f>'[8]2011. 9월'!D38</f>
        <v>84.5</v>
      </c>
      <c r="F32" s="5">
        <f>'[8]2011. 9월'!E38</f>
        <v>94.449999999999989</v>
      </c>
      <c r="G32" s="6">
        <f>'[8]2011. 9월'!F38</f>
        <v>30.705000000000002</v>
      </c>
      <c r="H32" s="6">
        <f>'[8]2011. 9월'!G38</f>
        <v>3.4740000000000002</v>
      </c>
      <c r="I32" s="4">
        <f>'[8]2011. 9월'!H38</f>
        <v>14000</v>
      </c>
      <c r="J32" s="4">
        <f>'[8]2011. 9월'!I38</f>
        <v>119.75</v>
      </c>
      <c r="K32" s="5">
        <f>'[8]2011. 9월'!J38</f>
        <v>2.9</v>
      </c>
      <c r="L32" s="5">
        <f>'[8]2011. 9월'!K38</f>
        <v>5.0249999999999995</v>
      </c>
      <c r="M32" s="5">
        <f>'[8]2011. 9월'!L38</f>
        <v>4.2499999999999991</v>
      </c>
      <c r="N32" s="6">
        <f>'[8]2011. 9월'!M38</f>
        <v>7.46</v>
      </c>
      <c r="O32" s="6">
        <f>'[8]2011. 9월'!N38</f>
        <v>0.77699999999999991</v>
      </c>
      <c r="P32" s="7" t="str">
        <f>'[8]2011. 9월'!O38</f>
        <v>&lt;30</v>
      </c>
    </row>
    <row r="33" spans="1:16" ht="18.75" customHeight="1">
      <c r="A33" s="22"/>
      <c r="B33" s="1" t="s">
        <v>14</v>
      </c>
      <c r="C33" s="4">
        <f>'[8]2011. 9월'!B37</f>
        <v>132</v>
      </c>
      <c r="D33" s="5">
        <f>'[8]2011. 9월'!C37</f>
        <v>110.4</v>
      </c>
      <c r="E33" s="5">
        <f>'[8]2011. 9월'!D37</f>
        <v>92.2</v>
      </c>
      <c r="F33" s="5">
        <f>'[8]2011. 9월'!E37</f>
        <v>103</v>
      </c>
      <c r="G33" s="6">
        <f>'[8]2011. 9월'!F37</f>
        <v>32.700000000000003</v>
      </c>
      <c r="H33" s="6">
        <f>'[8]2011. 9월'!G37</f>
        <v>3.7440000000000002</v>
      </c>
      <c r="I33" s="4">
        <f>'[8]2011. 9월'!H37</f>
        <v>15000</v>
      </c>
      <c r="J33" s="4">
        <f>'[8]2011. 9월'!I37</f>
        <v>132</v>
      </c>
      <c r="K33" s="5">
        <f>'[8]2011. 9월'!J37</f>
        <v>3.3</v>
      </c>
      <c r="L33" s="5">
        <f>'[8]2011. 9월'!K37</f>
        <v>5.8</v>
      </c>
      <c r="M33" s="5">
        <f>'[8]2011. 9월'!L37</f>
        <v>4.8</v>
      </c>
      <c r="N33" s="6">
        <f>'[8]2011. 9월'!M37</f>
        <v>8.6159999999999997</v>
      </c>
      <c r="O33" s="6">
        <f>'[8]2011. 9월'!N37</f>
        <v>0.84599999999999997</v>
      </c>
      <c r="P33" s="7" t="str">
        <f>'[8]2011. 9월'!O37</f>
        <v>&lt;30</v>
      </c>
    </row>
    <row r="34" spans="1:16" ht="18.75" customHeight="1">
      <c r="A34" s="22"/>
      <c r="B34" s="1" t="s">
        <v>15</v>
      </c>
      <c r="C34" s="4">
        <f>'[8]2011. 9월'!B36</f>
        <v>110</v>
      </c>
      <c r="D34" s="5">
        <f>'[8]2011. 9월'!C36</f>
        <v>87.6</v>
      </c>
      <c r="E34" s="5">
        <f>'[8]2011. 9월'!D36</f>
        <v>73</v>
      </c>
      <c r="F34" s="5">
        <f>'[8]2011. 9월'!E36</f>
        <v>82.4</v>
      </c>
      <c r="G34" s="6">
        <f>'[8]2011. 9월'!F36</f>
        <v>28.8</v>
      </c>
      <c r="H34" s="6">
        <f>'[8]2011. 9월'!G36</f>
        <v>3.1440000000000001</v>
      </c>
      <c r="I34" s="4">
        <f>'[8]2011. 9월'!H36</f>
        <v>13000</v>
      </c>
      <c r="J34" s="4">
        <f>'[8]2011. 9월'!I36</f>
        <v>110</v>
      </c>
      <c r="K34" s="5">
        <f>'[8]2011. 9월'!J36</f>
        <v>2.4</v>
      </c>
      <c r="L34" s="5">
        <f>'[8]2011. 9월'!K36</f>
        <v>4.2</v>
      </c>
      <c r="M34" s="5">
        <f>'[8]2011. 9월'!L36</f>
        <v>3.4</v>
      </c>
      <c r="N34" s="6">
        <f>'[8]2011. 9월'!M36</f>
        <v>6.032</v>
      </c>
      <c r="O34" s="6">
        <f>'[8]2011. 9월'!N36</f>
        <v>0.67800000000000005</v>
      </c>
      <c r="P34" s="7" t="str">
        <f>'[8]2011. 9월'!O36</f>
        <v>&lt;30</v>
      </c>
    </row>
    <row r="35" spans="1:16" ht="18.75" customHeight="1">
      <c r="A35" s="22" t="s">
        <v>25</v>
      </c>
      <c r="B35" s="1" t="s">
        <v>13</v>
      </c>
      <c r="C35" s="4">
        <f>'[8]2011. 10월'!B38</f>
        <v>96</v>
      </c>
      <c r="D35" s="5">
        <f>'[8]2011. 10월'!C38</f>
        <v>106.27500000000001</v>
      </c>
      <c r="E35" s="5">
        <f>'[8]2011. 10월'!D38</f>
        <v>88.25</v>
      </c>
      <c r="F35" s="5">
        <f>'[8]2011. 10월'!E38</f>
        <v>90.125</v>
      </c>
      <c r="G35" s="6">
        <f>'[8]2011. 10월'!F38</f>
        <v>29.08</v>
      </c>
      <c r="H35" s="6">
        <f>'[8]2011. 10월'!G38</f>
        <v>3.3820000000000001</v>
      </c>
      <c r="I35" s="4">
        <f>'[8]2011. 10월'!H38</f>
        <v>13000</v>
      </c>
      <c r="J35" s="4">
        <f>'[8]2011. 10월'!I38</f>
        <v>96</v>
      </c>
      <c r="K35" s="5">
        <f>'[8]2011. 10월'!J38</f>
        <v>3.15</v>
      </c>
      <c r="L35" s="5">
        <f>'[8]2011. 10월'!K38</f>
        <v>5.45</v>
      </c>
      <c r="M35" s="5">
        <f>'[8]2011. 10월'!L38</f>
        <v>3.25</v>
      </c>
      <c r="N35" s="6">
        <f>'[8]2011. 10월'!M38</f>
        <v>7.5779999999999994</v>
      </c>
      <c r="O35" s="6">
        <f>'[8]2011. 10월'!N38</f>
        <v>0.64</v>
      </c>
      <c r="P35" s="7" t="str">
        <f>'[8]2011. 10월'!O38</f>
        <v>&lt;30</v>
      </c>
    </row>
    <row r="36" spans="1:16" ht="18.75" customHeight="1">
      <c r="A36" s="22"/>
      <c r="B36" s="1" t="s">
        <v>14</v>
      </c>
      <c r="C36" s="4">
        <f>'[8]2011. 10월'!B37</f>
        <v>107</v>
      </c>
      <c r="D36" s="5">
        <f>'[8]2011. 10월'!C37</f>
        <v>122.4</v>
      </c>
      <c r="E36" s="5">
        <f>'[8]2011. 10월'!D37</f>
        <v>101.4</v>
      </c>
      <c r="F36" s="5">
        <f>'[8]2011. 10월'!E37</f>
        <v>95.8</v>
      </c>
      <c r="G36" s="6">
        <f>'[8]2011. 10월'!F37</f>
        <v>29.76</v>
      </c>
      <c r="H36" s="6">
        <f>'[8]2011. 10월'!G37</f>
        <v>3.48</v>
      </c>
      <c r="I36" s="4">
        <f>'[8]2011. 10월'!H37</f>
        <v>14000</v>
      </c>
      <c r="J36" s="4">
        <f>'[8]2011. 10월'!I37</f>
        <v>107</v>
      </c>
      <c r="K36" s="5">
        <f>'[8]2011. 10월'!J37</f>
        <v>3.5</v>
      </c>
      <c r="L36" s="5">
        <f>'[8]2011. 10월'!K37</f>
        <v>6</v>
      </c>
      <c r="M36" s="5">
        <f>'[8]2011. 10월'!L37</f>
        <v>3.8</v>
      </c>
      <c r="N36" s="6">
        <f>'[8]2011. 10월'!M37</f>
        <v>8.6159999999999997</v>
      </c>
      <c r="O36" s="6">
        <f>'[8]2011. 10월'!N37</f>
        <v>0.67700000000000005</v>
      </c>
      <c r="P36" s="7" t="str">
        <f>'[8]2011. 10월'!O37</f>
        <v>&lt;30</v>
      </c>
    </row>
    <row r="37" spans="1:16" ht="18.75" customHeight="1">
      <c r="A37" s="22"/>
      <c r="B37" s="1" t="s">
        <v>15</v>
      </c>
      <c r="C37" s="4">
        <f>'[8]2011. 10월'!B36</f>
        <v>88</v>
      </c>
      <c r="D37" s="5">
        <f>'[8]2011. 10월'!C36</f>
        <v>98.1</v>
      </c>
      <c r="E37" s="5">
        <f>'[8]2011. 10월'!D36</f>
        <v>80.400000000000006</v>
      </c>
      <c r="F37" s="5">
        <f>'[8]2011. 10월'!E36</f>
        <v>84</v>
      </c>
      <c r="G37" s="6">
        <f>'[8]2011. 10월'!F36</f>
        <v>28.38</v>
      </c>
      <c r="H37" s="6">
        <f>'[8]2011. 10월'!G36</f>
        <v>3.28</v>
      </c>
      <c r="I37" s="4">
        <f>'[8]2011. 10월'!H36</f>
        <v>12000</v>
      </c>
      <c r="J37" s="4">
        <f>'[8]2011. 10월'!I36</f>
        <v>88</v>
      </c>
      <c r="K37" s="5">
        <f>'[8]2011. 10월'!J36</f>
        <v>2.8</v>
      </c>
      <c r="L37" s="5">
        <f>'[8]2011. 10월'!K36</f>
        <v>4.9000000000000004</v>
      </c>
      <c r="M37" s="5">
        <f>'[8]2011. 10월'!L36</f>
        <v>3</v>
      </c>
      <c r="N37" s="6">
        <f>'[8]2011. 10월'!M36</f>
        <v>6.96</v>
      </c>
      <c r="O37" s="6">
        <f>'[8]2011. 10월'!N36</f>
        <v>0.59199999999999997</v>
      </c>
      <c r="P37" s="7" t="str">
        <f>'[8]2011. 10월'!O36</f>
        <v>&lt;30</v>
      </c>
    </row>
    <row r="38" spans="1:16" ht="18.75" customHeight="1">
      <c r="A38" s="22" t="s">
        <v>26</v>
      </c>
      <c r="B38" s="1" t="s">
        <v>13</v>
      </c>
      <c r="C38" s="4">
        <f>'[8]2011. 11월'!B38</f>
        <v>84</v>
      </c>
      <c r="D38" s="5">
        <f>'[8]2011. 11월'!C38</f>
        <v>98.66</v>
      </c>
      <c r="E38" s="5">
        <f>'[8]2011. 11월'!D38</f>
        <v>81.96</v>
      </c>
      <c r="F38" s="5">
        <f>'[8]2011. 11월'!E38</f>
        <v>91.94</v>
      </c>
      <c r="G38" s="6">
        <f>'[8]2011. 11월'!F38</f>
        <v>30.869599999999998</v>
      </c>
      <c r="H38" s="6">
        <f>'[8]2011. 11월'!G38</f>
        <v>3.1487999999999996</v>
      </c>
      <c r="I38" s="4">
        <f>'[8]2011. 11월'!H38</f>
        <v>13000</v>
      </c>
      <c r="J38" s="4">
        <f>'[8]2011. 11월'!I38</f>
        <v>84</v>
      </c>
      <c r="K38" s="5">
        <f>'[8]2011. 11월'!J38</f>
        <v>3.34</v>
      </c>
      <c r="L38" s="5">
        <f>'[8]2011. 11월'!K38</f>
        <v>5.74</v>
      </c>
      <c r="M38" s="5">
        <f>'[8]2011. 11월'!L38</f>
        <v>4.08</v>
      </c>
      <c r="N38" s="6">
        <f>'[8]2011. 11월'!M38</f>
        <v>9.6815999999999995</v>
      </c>
      <c r="O38" s="6">
        <f>'[8]2011. 11월'!N38</f>
        <v>0.57600000000000007</v>
      </c>
      <c r="P38" s="7" t="str">
        <f>'[8]2011. 11월'!O38</f>
        <v>&lt;30</v>
      </c>
    </row>
    <row r="39" spans="1:16" ht="18.75" customHeight="1">
      <c r="A39" s="22"/>
      <c r="B39" s="1" t="s">
        <v>14</v>
      </c>
      <c r="C39" s="4">
        <f>'[8]2011. 11월'!B37</f>
        <v>87</v>
      </c>
      <c r="D39" s="5">
        <f>'[8]2011. 11월'!C37</f>
        <v>103.2</v>
      </c>
      <c r="E39" s="5">
        <f>'[8]2011. 11월'!D37</f>
        <v>87</v>
      </c>
      <c r="F39" s="5">
        <f>'[8]2011. 11월'!E37</f>
        <v>101.7</v>
      </c>
      <c r="G39" s="6">
        <f>'[8]2011. 11월'!F37</f>
        <v>32.72</v>
      </c>
      <c r="H39" s="6">
        <f>'[8]2011. 11월'!G37</f>
        <v>3.4319999999999999</v>
      </c>
      <c r="I39" s="4">
        <f>'[8]2011. 11월'!H37</f>
        <v>13500</v>
      </c>
      <c r="J39" s="4">
        <f>'[8]2011. 11월'!I37</f>
        <v>87</v>
      </c>
      <c r="K39" s="5">
        <f>'[8]2011. 11월'!J37</f>
        <v>3.7</v>
      </c>
      <c r="L39" s="5">
        <f>'[8]2011. 11월'!K37</f>
        <v>6.2</v>
      </c>
      <c r="M39" s="5">
        <f>'[8]2011. 11월'!L37</f>
        <v>4.5999999999999996</v>
      </c>
      <c r="N39" s="6">
        <f>'[8]2011. 11월'!M37</f>
        <v>10.08</v>
      </c>
      <c r="O39" s="6">
        <f>'[8]2011. 11월'!N37</f>
        <v>0.6</v>
      </c>
      <c r="P39" s="7" t="str">
        <f>'[8]2011. 11월'!O37</f>
        <v>&lt;30</v>
      </c>
    </row>
    <row r="40" spans="1:16" ht="18.75" customHeight="1">
      <c r="A40" s="22"/>
      <c r="B40" s="1" t="s">
        <v>15</v>
      </c>
      <c r="C40" s="4">
        <f>'[8]2011. 11월'!B36</f>
        <v>81</v>
      </c>
      <c r="D40" s="5">
        <f>'[8]2011. 11월'!C36</f>
        <v>94.6</v>
      </c>
      <c r="E40" s="5">
        <f>'[8]2011. 11월'!D36</f>
        <v>77.599999999999994</v>
      </c>
      <c r="F40" s="5">
        <f>'[8]2011. 11월'!E36</f>
        <v>81</v>
      </c>
      <c r="G40" s="6">
        <f>'[8]2011. 11월'!F36</f>
        <v>28.847999999999999</v>
      </c>
      <c r="H40" s="6">
        <f>'[8]2011. 11월'!G36</f>
        <v>2.8559999999999999</v>
      </c>
      <c r="I40" s="4">
        <f>'[8]2011. 11월'!H36</f>
        <v>12000</v>
      </c>
      <c r="J40" s="4">
        <f>'[8]2011. 11월'!I36</f>
        <v>81</v>
      </c>
      <c r="K40" s="5">
        <f>'[8]2011. 11월'!J36</f>
        <v>2.9</v>
      </c>
      <c r="L40" s="5">
        <f>'[8]2011. 11월'!K36</f>
        <v>5</v>
      </c>
      <c r="M40" s="5">
        <f>'[8]2011. 11월'!L36</f>
        <v>3.5</v>
      </c>
      <c r="N40" s="6">
        <f>'[8]2011. 11월'!M36</f>
        <v>9.3360000000000003</v>
      </c>
      <c r="O40" s="6">
        <f>'[8]2011. 11월'!N36</f>
        <v>0.55200000000000005</v>
      </c>
      <c r="P40" s="7" t="str">
        <f>'[8]2011. 11월'!O36</f>
        <v>&lt;30</v>
      </c>
    </row>
    <row r="41" spans="1:16" ht="18.75" customHeight="1">
      <c r="A41" s="22" t="s">
        <v>27</v>
      </c>
      <c r="B41" s="1" t="s">
        <v>13</v>
      </c>
      <c r="C41" s="4">
        <f>'[8]2011. 12월'!B38</f>
        <v>82.75</v>
      </c>
      <c r="D41" s="5">
        <f>'[8]2011. 12월'!C38</f>
        <v>99.6</v>
      </c>
      <c r="E41" s="5">
        <f>'[8]2011. 12월'!D38</f>
        <v>83.300000000000011</v>
      </c>
      <c r="F41" s="5">
        <f>'[8]2011. 12월'!E38</f>
        <v>94.825000000000003</v>
      </c>
      <c r="G41" s="6">
        <f>'[8]2011. 12월'!F38</f>
        <v>33.239999999999995</v>
      </c>
      <c r="H41" s="6">
        <f>'[8]2011. 12월'!G38</f>
        <v>3.4019999999999997</v>
      </c>
      <c r="I41" s="4">
        <f>'[8]2011. 12월'!H38</f>
        <v>12000</v>
      </c>
      <c r="J41" s="4">
        <f>'[8]2011. 12월'!I38</f>
        <v>82.75</v>
      </c>
      <c r="K41" s="5">
        <f>'[8]2011. 12월'!J38</f>
        <v>3.4</v>
      </c>
      <c r="L41" s="5">
        <f>'[8]2011. 12월'!K38</f>
        <v>5.875</v>
      </c>
      <c r="M41" s="5">
        <f>'[8]2011. 12월'!L38</f>
        <v>5.75</v>
      </c>
      <c r="N41" s="6">
        <f>'[8]2011. 12월'!M38</f>
        <v>8.8739999999999988</v>
      </c>
      <c r="O41" s="6">
        <f>'[8]2011. 12월'!N38</f>
        <v>0.63324999999999998</v>
      </c>
      <c r="P41" s="7" t="str">
        <f>'[8]2011. 12월'!O38</f>
        <v>&lt;30</v>
      </c>
    </row>
    <row r="42" spans="1:16" ht="18.75" customHeight="1">
      <c r="A42" s="22"/>
      <c r="B42" s="1" t="s">
        <v>14</v>
      </c>
      <c r="C42" s="4">
        <f>'[8]2011. 12월'!B37</f>
        <v>85</v>
      </c>
      <c r="D42" s="5">
        <f>'[8]2011. 12월'!C37</f>
        <v>106.6</v>
      </c>
      <c r="E42" s="5">
        <f>'[8]2011. 12월'!D37</f>
        <v>90.8</v>
      </c>
      <c r="F42" s="5">
        <f>'[8]2011. 12월'!E37</f>
        <v>97</v>
      </c>
      <c r="G42" s="6">
        <f>'[8]2011. 12월'!F37</f>
        <v>37.28</v>
      </c>
      <c r="H42" s="6">
        <f>'[8]2011. 12월'!G37</f>
        <v>3.7679999999999998</v>
      </c>
      <c r="I42" s="4">
        <f>'[8]2011. 12월'!H37</f>
        <v>14000</v>
      </c>
      <c r="J42" s="4">
        <f>'[8]2011. 12월'!I37</f>
        <v>85</v>
      </c>
      <c r="K42" s="5">
        <f>'[8]2011. 12월'!J37</f>
        <v>3.5</v>
      </c>
      <c r="L42" s="5">
        <f>'[8]2011. 12월'!K37</f>
        <v>6.1</v>
      </c>
      <c r="M42" s="5">
        <f>'[8]2011. 12월'!L37</f>
        <v>6.2</v>
      </c>
      <c r="N42" s="6">
        <f>'[8]2011. 12월'!M37</f>
        <v>9.6240000000000006</v>
      </c>
      <c r="O42" s="6">
        <f>'[8]2011. 12월'!N37</f>
        <v>0.66</v>
      </c>
      <c r="P42" s="7" t="str">
        <f>'[8]2011. 12월'!O37</f>
        <v>&lt;30</v>
      </c>
    </row>
    <row r="43" spans="1:16" ht="18.75" customHeight="1" thickBot="1">
      <c r="A43" s="23"/>
      <c r="B43" s="8" t="s">
        <v>15</v>
      </c>
      <c r="C43" s="9">
        <f>'[8]2011. 12월'!B36</f>
        <v>79</v>
      </c>
      <c r="D43" s="10">
        <f>'[8]2011. 12월'!C36</f>
        <v>90.6</v>
      </c>
      <c r="E43" s="10">
        <f>'[8]2011. 12월'!D36</f>
        <v>75.8</v>
      </c>
      <c r="F43" s="10">
        <f>'[8]2011. 12월'!E36</f>
        <v>93.3</v>
      </c>
      <c r="G43" s="11">
        <f>'[8]2011. 12월'!F36</f>
        <v>30.64</v>
      </c>
      <c r="H43" s="11">
        <f>'[8]2011. 12월'!G36</f>
        <v>3.1440000000000001</v>
      </c>
      <c r="I43" s="9">
        <f>'[8]2011. 12월'!H36</f>
        <v>10000</v>
      </c>
      <c r="J43" s="9">
        <f>'[8]2011. 12월'!I36</f>
        <v>79</v>
      </c>
      <c r="K43" s="10">
        <f>'[8]2011. 12월'!J36</f>
        <v>3.3</v>
      </c>
      <c r="L43" s="10">
        <f>'[8]2011. 12월'!K36</f>
        <v>5.7</v>
      </c>
      <c r="M43" s="10">
        <f>'[8]2011. 12월'!L36</f>
        <v>5.2</v>
      </c>
      <c r="N43" s="11">
        <f>'[8]2011. 12월'!M36</f>
        <v>7.8</v>
      </c>
      <c r="O43" s="11">
        <f>'[8]2011. 12월'!N36</f>
        <v>0.60799999999999998</v>
      </c>
      <c r="P43" s="12" t="str">
        <f>'[8]2011. 12월'!O36</f>
        <v>&lt;30</v>
      </c>
    </row>
  </sheetData>
  <mergeCells count="21">
    <mergeCell ref="A1:J1"/>
    <mergeCell ref="A2:D2"/>
    <mergeCell ref="A3:A4"/>
    <mergeCell ref="B3:B4"/>
    <mergeCell ref="C3:C4"/>
    <mergeCell ref="D3:I3"/>
    <mergeCell ref="J3:J4"/>
    <mergeCell ref="A38:A40"/>
    <mergeCell ref="A41:A43"/>
    <mergeCell ref="A20:A22"/>
    <mergeCell ref="A23:A25"/>
    <mergeCell ref="A26:A28"/>
    <mergeCell ref="A29:A31"/>
    <mergeCell ref="A32:A34"/>
    <mergeCell ref="A35:A37"/>
    <mergeCell ref="A14:A16"/>
    <mergeCell ref="A17:A19"/>
    <mergeCell ref="K3:P3"/>
    <mergeCell ref="A5:A7"/>
    <mergeCell ref="A8:A10"/>
    <mergeCell ref="A11:A13"/>
  </mergeCells>
  <phoneticPr fontId="2" type="noConversion"/>
  <pageMargins left="0.34" right="0.23622047244094491" top="0.74803149606299213" bottom="0.7480314960629921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43"/>
  <sheetViews>
    <sheetView view="pageBreakPreview" topLeftCell="A9" zoomScaleNormal="100" workbookViewId="0">
      <selection activeCell="R27" sqref="R27"/>
    </sheetView>
  </sheetViews>
  <sheetFormatPr defaultRowHeight="16.5"/>
  <cols>
    <col min="1" max="16" width="6.625" customWidth="1"/>
  </cols>
  <sheetData>
    <row r="1" spans="1:16" ht="42" customHeight="1">
      <c r="A1" s="24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  <c r="M1" s="13"/>
      <c r="N1" s="13"/>
      <c r="O1" s="13"/>
      <c r="P1" s="13"/>
    </row>
    <row r="2" spans="1:16" ht="18.75" customHeight="1" thickBot="1">
      <c r="A2" s="30" t="s">
        <v>62</v>
      </c>
      <c r="B2" s="31"/>
      <c r="C2" s="31"/>
      <c r="D2" s="3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8.75" customHeight="1">
      <c r="A3" s="26" t="s">
        <v>0</v>
      </c>
      <c r="B3" s="20" t="s">
        <v>1</v>
      </c>
      <c r="C3" s="28" t="s">
        <v>2</v>
      </c>
      <c r="D3" s="20" t="s">
        <v>3</v>
      </c>
      <c r="E3" s="20"/>
      <c r="F3" s="20"/>
      <c r="G3" s="20"/>
      <c r="H3" s="20"/>
      <c r="I3" s="20"/>
      <c r="J3" s="28" t="s">
        <v>4</v>
      </c>
      <c r="K3" s="20" t="s">
        <v>5</v>
      </c>
      <c r="L3" s="20"/>
      <c r="M3" s="20"/>
      <c r="N3" s="20"/>
      <c r="O3" s="20"/>
      <c r="P3" s="21"/>
    </row>
    <row r="4" spans="1:16" ht="33.75">
      <c r="A4" s="22"/>
      <c r="B4" s="27"/>
      <c r="C4" s="27"/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29"/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3" t="s">
        <v>11</v>
      </c>
    </row>
    <row r="5" spans="1:16" ht="18.75" customHeight="1">
      <c r="A5" s="22" t="s">
        <v>12</v>
      </c>
      <c r="B5" s="1" t="s">
        <v>13</v>
      </c>
      <c r="C5" s="4">
        <f>[9]총괄!B19</f>
        <v>30.266666666666669</v>
      </c>
      <c r="D5" s="5">
        <f>[9]총괄!C19</f>
        <v>96.292500000000004</v>
      </c>
      <c r="E5" s="5">
        <f>[9]총괄!D19</f>
        <v>78.769166666666663</v>
      </c>
      <c r="F5" s="5">
        <f>[9]총괄!E19</f>
        <v>80.235833333333346</v>
      </c>
      <c r="G5" s="6">
        <f>[9]총괄!F19</f>
        <v>28.491849999999999</v>
      </c>
      <c r="H5" s="6">
        <f>[9]총괄!G19</f>
        <v>3.3799333333333332</v>
      </c>
      <c r="I5" s="4">
        <f>[9]총괄!H19</f>
        <v>7000</v>
      </c>
      <c r="J5" s="4">
        <f>[9]총괄!I19</f>
        <v>30.266666666666669</v>
      </c>
      <c r="K5" s="5">
        <f>[9]총괄!J19</f>
        <v>3.6862499999999998</v>
      </c>
      <c r="L5" s="5">
        <f>[9]총괄!K19</f>
        <v>6.0354166666666664</v>
      </c>
      <c r="M5" s="5">
        <f>[9]총괄!L19</f>
        <v>5.0870833333333332</v>
      </c>
      <c r="N5" s="6">
        <f>[9]총괄!M19</f>
        <v>7.6505999999999998</v>
      </c>
      <c r="O5" s="6">
        <f>[9]총괄!N19</f>
        <v>0.7317583333333334</v>
      </c>
      <c r="P5" s="7" t="s">
        <v>61</v>
      </c>
    </row>
    <row r="6" spans="1:16" ht="18.75" customHeight="1">
      <c r="A6" s="22"/>
      <c r="B6" s="1" t="s">
        <v>14</v>
      </c>
      <c r="C6" s="4">
        <f>[9]총괄!B18</f>
        <v>41.2</v>
      </c>
      <c r="D6" s="5">
        <f>[9]총괄!C18</f>
        <v>110.4</v>
      </c>
      <c r="E6" s="5">
        <f>[9]총괄!D18</f>
        <v>91.8</v>
      </c>
      <c r="F6" s="5">
        <f>[9]총괄!E18</f>
        <v>94.699999999999989</v>
      </c>
      <c r="G6" s="6">
        <f>[9]총괄!F18</f>
        <v>31.77</v>
      </c>
      <c r="H6" s="6">
        <f>[9]총괄!G18</f>
        <v>3.9180000000000001</v>
      </c>
      <c r="I6" s="4">
        <f>[9]총괄!H18</f>
        <v>10000</v>
      </c>
      <c r="J6" s="4">
        <f>[9]총괄!I18</f>
        <v>41.2</v>
      </c>
      <c r="K6" s="5">
        <f>[9]총괄!J18</f>
        <v>4.34</v>
      </c>
      <c r="L6" s="5">
        <f>[9]총괄!K18</f>
        <v>7.4250000000000007</v>
      </c>
      <c r="M6" s="5">
        <f>[9]총괄!L18</f>
        <v>8.75</v>
      </c>
      <c r="N6" s="6">
        <f>[9]총괄!M18</f>
        <v>9.7367999999999988</v>
      </c>
      <c r="O6" s="6">
        <f>[9]총괄!N18</f>
        <v>1.3408</v>
      </c>
      <c r="P6" s="7" t="s">
        <v>61</v>
      </c>
    </row>
    <row r="7" spans="1:16" ht="18.75" customHeight="1">
      <c r="A7" s="22"/>
      <c r="B7" s="1" t="s">
        <v>15</v>
      </c>
      <c r="C7" s="4">
        <f>[9]총괄!B17</f>
        <v>17.25</v>
      </c>
      <c r="D7" s="5">
        <f>[9]총괄!C17</f>
        <v>73.625</v>
      </c>
      <c r="E7" s="5">
        <f>[9]총괄!D17</f>
        <v>59.075000000000003</v>
      </c>
      <c r="F7" s="5">
        <f>[9]총괄!E17</f>
        <v>58.375</v>
      </c>
      <c r="G7" s="6">
        <f>[9]총괄!F17</f>
        <v>21.054000000000002</v>
      </c>
      <c r="H7" s="6">
        <f>[9]총괄!G17</f>
        <v>2.79</v>
      </c>
      <c r="I7" s="4">
        <f>[9]총괄!H17</f>
        <v>5000</v>
      </c>
      <c r="J7" s="4">
        <f>[9]총괄!I17</f>
        <v>17.25</v>
      </c>
      <c r="K7" s="5">
        <f>[9]총괄!J17</f>
        <v>2.25</v>
      </c>
      <c r="L7" s="5">
        <f>[9]총괄!K17</f>
        <v>4.125</v>
      </c>
      <c r="M7" s="5">
        <f>[9]총괄!L17</f>
        <v>1.3</v>
      </c>
      <c r="N7" s="6">
        <f>[9]총괄!M17</f>
        <v>4.125</v>
      </c>
      <c r="O7" s="6">
        <f>[9]총괄!N17</f>
        <v>0.44</v>
      </c>
      <c r="P7" s="7" t="s">
        <v>61</v>
      </c>
    </row>
    <row r="8" spans="1:16" ht="18.75" customHeight="1">
      <c r="A8" s="22" t="s">
        <v>16</v>
      </c>
      <c r="B8" s="1" t="s">
        <v>13</v>
      </c>
      <c r="C8" s="4">
        <f>'[9]2011. 1월'!B38</f>
        <v>17.25</v>
      </c>
      <c r="D8" s="5">
        <f>'[9]2011. 1월'!C38</f>
        <v>93.2</v>
      </c>
      <c r="E8" s="5">
        <f>'[9]2011. 1월'!D38</f>
        <v>63.55</v>
      </c>
      <c r="F8" s="5">
        <f>'[9]2011. 1월'!E38</f>
        <v>78.5</v>
      </c>
      <c r="G8" s="6">
        <f>'[9]2011. 1월'!F38</f>
        <v>28.59</v>
      </c>
      <c r="H8" s="6">
        <f>'[9]2011. 1월'!G38</f>
        <v>3.66</v>
      </c>
      <c r="I8" s="4">
        <f>'[9]2011. 1월'!H38</f>
        <v>7000</v>
      </c>
      <c r="J8" s="4">
        <f>'[9]2011. 1월'!I38</f>
        <v>17.25</v>
      </c>
      <c r="K8" s="5">
        <f>'[9]2011. 1월'!J38</f>
        <v>3.9499999999999993</v>
      </c>
      <c r="L8" s="5">
        <f>'[9]2011. 1월'!K38</f>
        <v>5.4499999999999993</v>
      </c>
      <c r="M8" s="5">
        <f>'[9]2011. 1월'!L38</f>
        <v>7.1750000000000007</v>
      </c>
      <c r="N8" s="6">
        <f>'[9]2011. 1월'!M38</f>
        <v>4.47</v>
      </c>
      <c r="O8" s="6">
        <f>'[9]2011. 1월'!N38</f>
        <v>0.89100000000000001</v>
      </c>
      <c r="P8" s="7" t="s">
        <v>61</v>
      </c>
    </row>
    <row r="9" spans="1:16" ht="18.75" customHeight="1">
      <c r="A9" s="22"/>
      <c r="B9" s="1" t="s">
        <v>14</v>
      </c>
      <c r="C9" s="4">
        <f>'[9]2011. 1월'!B37</f>
        <v>20</v>
      </c>
      <c r="D9" s="5">
        <f>'[9]2011. 1월'!C37</f>
        <v>99</v>
      </c>
      <c r="E9" s="5">
        <f>'[9]2011. 1월'!D37</f>
        <v>80.5</v>
      </c>
      <c r="F9" s="5">
        <f>'[9]2011. 1월'!E37</f>
        <v>82</v>
      </c>
      <c r="G9" s="6">
        <f>'[9]2011. 1월'!F37</f>
        <v>30.12</v>
      </c>
      <c r="H9" s="6">
        <f>'[9]2011. 1월'!G37</f>
        <v>3.96</v>
      </c>
      <c r="I9" s="4">
        <f>'[9]2011. 1월'!H37</f>
        <v>7900</v>
      </c>
      <c r="J9" s="4">
        <f>'[9]2011. 1월'!I37</f>
        <v>20</v>
      </c>
      <c r="K9" s="5">
        <f>'[9]2011. 1월'!J37</f>
        <v>4.3</v>
      </c>
      <c r="L9" s="5">
        <f>'[9]2011. 1월'!K37</f>
        <v>5.8</v>
      </c>
      <c r="M9" s="5">
        <f>'[9]2011. 1월'!L37</f>
        <v>9.3000000000000007</v>
      </c>
      <c r="N9" s="6">
        <f>'[9]2011. 1월'!M37</f>
        <v>7.2480000000000002</v>
      </c>
      <c r="O9" s="6">
        <f>'[9]2011. 1월'!N37</f>
        <v>1.1040000000000001</v>
      </c>
      <c r="P9" s="7" t="s">
        <v>61</v>
      </c>
    </row>
    <row r="10" spans="1:16" ht="18.75" customHeight="1">
      <c r="A10" s="22"/>
      <c r="B10" s="1" t="s">
        <v>15</v>
      </c>
      <c r="C10" s="4">
        <f>'[9]2011. 1월'!B36</f>
        <v>14</v>
      </c>
      <c r="D10" s="5">
        <f>'[9]2011. 1월'!C36</f>
        <v>87.4</v>
      </c>
      <c r="E10" s="5">
        <f>'[9]2011. 1월'!D36</f>
        <v>52.9</v>
      </c>
      <c r="F10" s="5">
        <f>'[9]2011. 1월'!E36</f>
        <v>74</v>
      </c>
      <c r="G10" s="6">
        <f>'[9]2011. 1월'!F36</f>
        <v>27.12</v>
      </c>
      <c r="H10" s="6">
        <f>'[9]2011. 1월'!G36</f>
        <v>3.4319999999999999</v>
      </c>
      <c r="I10" s="4">
        <f>'[9]2011. 1월'!H36</f>
        <v>6900</v>
      </c>
      <c r="J10" s="4">
        <f>'[9]2011. 1월'!I36</f>
        <v>14</v>
      </c>
      <c r="K10" s="5">
        <f>'[9]2011. 1월'!J36</f>
        <v>3.6</v>
      </c>
      <c r="L10" s="5">
        <f>'[9]2011. 1월'!K36</f>
        <v>5.0999999999999996</v>
      </c>
      <c r="M10" s="5">
        <f>'[9]2011. 1월'!L36</f>
        <v>4.8</v>
      </c>
      <c r="N10" s="6">
        <f>'[9]2011. 1월'!M36</f>
        <v>3.4319999999999999</v>
      </c>
      <c r="O10" s="6">
        <f>'[9]2011. 1월'!N36</f>
        <v>0.68400000000000005</v>
      </c>
      <c r="P10" s="7" t="s">
        <v>61</v>
      </c>
    </row>
    <row r="11" spans="1:16" ht="18.75" customHeight="1">
      <c r="A11" s="22" t="s">
        <v>17</v>
      </c>
      <c r="B11" s="1" t="s">
        <v>13</v>
      </c>
      <c r="C11" s="4">
        <f>'[9]2011. 2월'!B38</f>
        <v>21</v>
      </c>
      <c r="D11" s="5">
        <f>'[9]2011. 2월'!C38</f>
        <v>97.474999999999994</v>
      </c>
      <c r="E11" s="5">
        <f>'[9]2011. 2월'!D38</f>
        <v>82.924999999999997</v>
      </c>
      <c r="F11" s="5">
        <f>'[9]2011. 2월'!E38</f>
        <v>84.5</v>
      </c>
      <c r="G11" s="6">
        <f>'[9]2011. 2월'!F38</f>
        <v>30.04</v>
      </c>
      <c r="H11" s="6">
        <f>'[9]2011. 2월'!G38</f>
        <v>3.9180000000000001</v>
      </c>
      <c r="I11" s="4">
        <f>'[9]2011. 2월'!H38</f>
        <v>6000</v>
      </c>
      <c r="J11" s="4">
        <f>'[9]2011. 2월'!I38</f>
        <v>21</v>
      </c>
      <c r="K11" s="5">
        <f>'[9]2011. 2월'!J38</f>
        <v>3.9499999999999997</v>
      </c>
      <c r="L11" s="5">
        <f>'[9]2011. 2월'!K38</f>
        <v>5.55</v>
      </c>
      <c r="M11" s="5">
        <f>'[9]2011. 2월'!L38</f>
        <v>8.75</v>
      </c>
      <c r="N11" s="6">
        <f>'[9]2011. 2월'!M38</f>
        <v>7.8059999999999992</v>
      </c>
      <c r="O11" s="6">
        <f>'[9]2011. 2월'!N38</f>
        <v>1.266</v>
      </c>
      <c r="P11" s="7" t="s">
        <v>61</v>
      </c>
    </row>
    <row r="12" spans="1:16" ht="18.75" customHeight="1">
      <c r="A12" s="22"/>
      <c r="B12" s="1" t="s">
        <v>14</v>
      </c>
      <c r="C12" s="4">
        <f>'[9]2011. 2월'!B37</f>
        <v>23</v>
      </c>
      <c r="D12" s="5">
        <f>'[9]2011. 2월'!C37</f>
        <v>102.8</v>
      </c>
      <c r="E12" s="5">
        <f>'[9]2011. 2월'!D37</f>
        <v>87.3</v>
      </c>
      <c r="F12" s="5">
        <f>'[9]2011. 2월'!E37</f>
        <v>88</v>
      </c>
      <c r="G12" s="6">
        <f>'[9]2011. 2월'!F37</f>
        <v>31.6</v>
      </c>
      <c r="H12" s="6">
        <f>'[9]2011. 2월'!G37</f>
        <v>4.3920000000000003</v>
      </c>
      <c r="I12" s="4">
        <f>'[9]2011. 2월'!H37</f>
        <v>6500</v>
      </c>
      <c r="J12" s="4">
        <f>'[9]2011. 2월'!I37</f>
        <v>23</v>
      </c>
      <c r="K12" s="5">
        <f>'[9]2011. 2월'!J37</f>
        <v>4.4000000000000004</v>
      </c>
      <c r="L12" s="5">
        <f>'[9]2011. 2월'!K37</f>
        <v>5.8</v>
      </c>
      <c r="M12" s="5">
        <f>'[9]2011. 2월'!L37</f>
        <v>9.8000000000000007</v>
      </c>
      <c r="N12" s="6">
        <f>'[9]2011. 2월'!M37</f>
        <v>8.2080000000000002</v>
      </c>
      <c r="O12" s="6">
        <f>'[9]2011. 2월'!N37</f>
        <v>1.704</v>
      </c>
      <c r="P12" s="7" t="s">
        <v>61</v>
      </c>
    </row>
    <row r="13" spans="1:16" ht="18.75" customHeight="1">
      <c r="A13" s="22"/>
      <c r="B13" s="1" t="s">
        <v>15</v>
      </c>
      <c r="C13" s="4">
        <f>'[9]2011. 2월'!B36</f>
        <v>18</v>
      </c>
      <c r="D13" s="5">
        <f>'[9]2011. 2월'!C36</f>
        <v>89.1</v>
      </c>
      <c r="E13" s="5">
        <f>'[9]2011. 2월'!D36</f>
        <v>76.599999999999994</v>
      </c>
      <c r="F13" s="5">
        <f>'[9]2011. 2월'!E36</f>
        <v>80</v>
      </c>
      <c r="G13" s="6">
        <f>'[9]2011. 2월'!F36</f>
        <v>28.56</v>
      </c>
      <c r="H13" s="6">
        <f>'[9]2011. 2월'!G36</f>
        <v>3.6720000000000002</v>
      </c>
      <c r="I13" s="4">
        <f>'[9]2011. 2월'!H36</f>
        <v>5300</v>
      </c>
      <c r="J13" s="4">
        <f>'[9]2011. 2월'!I36</f>
        <v>18</v>
      </c>
      <c r="K13" s="5">
        <f>'[9]2011. 2월'!J36</f>
        <v>3.1</v>
      </c>
      <c r="L13" s="5">
        <f>'[9]2011. 2월'!K36</f>
        <v>5.3</v>
      </c>
      <c r="M13" s="5">
        <f>'[9]2011. 2월'!L36</f>
        <v>8.1999999999999993</v>
      </c>
      <c r="N13" s="6">
        <f>'[9]2011. 2월'!M36</f>
        <v>7.5359999999999996</v>
      </c>
      <c r="O13" s="6">
        <f>'[9]2011. 2월'!N36</f>
        <v>1.1040000000000001</v>
      </c>
      <c r="P13" s="7" t="s">
        <v>61</v>
      </c>
    </row>
    <row r="14" spans="1:16" ht="18.75" customHeight="1">
      <c r="A14" s="22" t="s">
        <v>18</v>
      </c>
      <c r="B14" s="1" t="s">
        <v>13</v>
      </c>
      <c r="C14" s="4">
        <f>'[9]2011. 3월'!B38</f>
        <v>28.4</v>
      </c>
      <c r="D14" s="5">
        <f>'[9]2011. 3월'!C38</f>
        <v>89.38</v>
      </c>
      <c r="E14" s="5">
        <f>'[9]2011. 3월'!D38</f>
        <v>74.2</v>
      </c>
      <c r="F14" s="5">
        <f>'[9]2011. 3월'!E38</f>
        <v>76</v>
      </c>
      <c r="G14" s="6">
        <f>'[9]2011. 3월'!F38</f>
        <v>31.675999999999998</v>
      </c>
      <c r="H14" s="6">
        <f>'[9]2011. 3월'!G38</f>
        <v>3.9152</v>
      </c>
      <c r="I14" s="4">
        <f>'[9]2011. 3월'!H38</f>
        <v>5000</v>
      </c>
      <c r="J14" s="4">
        <f>'[9]2011. 3월'!I38</f>
        <v>28.4</v>
      </c>
      <c r="K14" s="5">
        <f>'[9]2011. 3월'!J38</f>
        <v>4.34</v>
      </c>
      <c r="L14" s="5">
        <f>'[9]2011. 3월'!K38</f>
        <v>6.9</v>
      </c>
      <c r="M14" s="5">
        <f>'[9]2011. 3월'!L38</f>
        <v>6.24</v>
      </c>
      <c r="N14" s="6">
        <f>'[9]2011. 3월'!M38</f>
        <v>9.7367999999999988</v>
      </c>
      <c r="O14" s="6">
        <f>'[9]2011. 3월'!N38</f>
        <v>1.3408</v>
      </c>
      <c r="P14" s="7" t="s">
        <v>61</v>
      </c>
    </row>
    <row r="15" spans="1:16" ht="18.75" customHeight="1">
      <c r="A15" s="22"/>
      <c r="B15" s="1" t="s">
        <v>14</v>
      </c>
      <c r="C15" s="4">
        <f>'[9]2011. 3월'!B37</f>
        <v>41</v>
      </c>
      <c r="D15" s="5">
        <f>'[9]2011. 3월'!C37</f>
        <v>98.1</v>
      </c>
      <c r="E15" s="5">
        <f>'[9]2011. 3월'!D37</f>
        <v>82</v>
      </c>
      <c r="F15" s="5">
        <f>'[9]2011. 3월'!E37</f>
        <v>96</v>
      </c>
      <c r="G15" s="6">
        <f>'[9]2011. 3월'!F37</f>
        <v>33.200000000000003</v>
      </c>
      <c r="H15" s="6">
        <f>'[9]2011. 3월'!G37</f>
        <v>4.5359999999999996</v>
      </c>
      <c r="I15" s="4">
        <f>'[9]2011. 3월'!H37</f>
        <v>5400</v>
      </c>
      <c r="J15" s="4">
        <f>'[9]2011. 3월'!I37</f>
        <v>41</v>
      </c>
      <c r="K15" s="5">
        <f>'[9]2011. 3월'!J37</f>
        <v>5</v>
      </c>
      <c r="L15" s="5">
        <f>'[9]2011. 3월'!K37</f>
        <v>8.1</v>
      </c>
      <c r="M15" s="5">
        <f>'[9]2011. 3월'!L37</f>
        <v>9</v>
      </c>
      <c r="N15" s="6">
        <f>'[9]2011. 3월'!M37</f>
        <v>14.1</v>
      </c>
      <c r="O15" s="6">
        <f>'[9]2011. 3월'!N37</f>
        <v>1.5960000000000001</v>
      </c>
      <c r="P15" s="7" t="s">
        <v>61</v>
      </c>
    </row>
    <row r="16" spans="1:16" ht="18.75" customHeight="1">
      <c r="A16" s="22"/>
      <c r="B16" s="1" t="s">
        <v>15</v>
      </c>
      <c r="C16" s="4">
        <f>'[9]2011. 3월'!B36</f>
        <v>19</v>
      </c>
      <c r="D16" s="5">
        <f>'[9]2011. 3월'!C36</f>
        <v>69.400000000000006</v>
      </c>
      <c r="E16" s="5">
        <f>'[9]2011. 3월'!D36</f>
        <v>58.1</v>
      </c>
      <c r="F16" s="5">
        <f>'[9]2011. 3월'!E36</f>
        <v>61</v>
      </c>
      <c r="G16" s="6">
        <f>'[9]2011. 3월'!F36</f>
        <v>29.76</v>
      </c>
      <c r="H16" s="6">
        <f>'[9]2011. 3월'!G36</f>
        <v>3.6</v>
      </c>
      <c r="I16" s="4">
        <f>'[9]2011. 3월'!H36</f>
        <v>5200</v>
      </c>
      <c r="J16" s="4">
        <f>'[9]2011. 3월'!I36</f>
        <v>19</v>
      </c>
      <c r="K16" s="5">
        <f>'[9]2011. 3월'!J36</f>
        <v>3.6</v>
      </c>
      <c r="L16" s="5">
        <f>'[9]2011. 3월'!K36</f>
        <v>6.1</v>
      </c>
      <c r="M16" s="5">
        <f>'[9]2011. 3월'!L36</f>
        <v>0.6</v>
      </c>
      <c r="N16" s="6">
        <f>'[9]2011. 3월'!M36</f>
        <v>7.8479999999999999</v>
      </c>
      <c r="O16" s="6">
        <f>'[9]2011. 3월'!N36</f>
        <v>1.016</v>
      </c>
      <c r="P16" s="7" t="s">
        <v>61</v>
      </c>
    </row>
    <row r="17" spans="1:16" ht="18.75" customHeight="1">
      <c r="A17" s="22" t="s">
        <v>19</v>
      </c>
      <c r="B17" s="1" t="s">
        <v>13</v>
      </c>
      <c r="C17" s="4">
        <f>'[9]2011. 4월'!B38</f>
        <v>34</v>
      </c>
      <c r="D17" s="5">
        <f>'[9]2011. 4월'!C38</f>
        <v>73.625</v>
      </c>
      <c r="E17" s="5">
        <f>'[9]2011. 4월'!D38</f>
        <v>59.075000000000003</v>
      </c>
      <c r="F17" s="5">
        <f>'[9]2011. 4월'!E38</f>
        <v>58.375</v>
      </c>
      <c r="G17" s="6">
        <f>'[9]2011. 4월'!F38</f>
        <v>26.097000000000001</v>
      </c>
      <c r="H17" s="6">
        <f>'[9]2011. 4월'!G38</f>
        <v>3.0299999999999994</v>
      </c>
      <c r="I17" s="4">
        <f>'[9]2011. 4월'!H38</f>
        <v>6000</v>
      </c>
      <c r="J17" s="4">
        <f>'[9]2011. 4월'!I38</f>
        <v>34</v>
      </c>
      <c r="K17" s="5">
        <f>'[9]2011. 4월'!J38</f>
        <v>2.4</v>
      </c>
      <c r="L17" s="5">
        <f>'[9]2011. 4월'!K38</f>
        <v>4.2749999999999995</v>
      </c>
      <c r="M17" s="5">
        <f>'[9]2011. 4월'!L38</f>
        <v>2.25</v>
      </c>
      <c r="N17" s="6">
        <f>'[9]2011. 4월'!M38</f>
        <v>5.5829999999999993</v>
      </c>
      <c r="O17" s="6">
        <f>'[9]2011. 4월'!N38</f>
        <v>0.55899999999999994</v>
      </c>
      <c r="P17" s="7" t="s">
        <v>61</v>
      </c>
    </row>
    <row r="18" spans="1:16" ht="18.75" customHeight="1">
      <c r="A18" s="22"/>
      <c r="B18" s="1" t="s">
        <v>14</v>
      </c>
      <c r="C18" s="4">
        <f>'[9]2011. 4월'!B37</f>
        <v>38</v>
      </c>
      <c r="D18" s="5">
        <f>'[9]2011. 4월'!C37</f>
        <v>79.400000000000006</v>
      </c>
      <c r="E18" s="5">
        <f>'[9]2011. 4월'!D37</f>
        <v>63.5</v>
      </c>
      <c r="F18" s="5">
        <f>'[9]2011. 4월'!E37</f>
        <v>65</v>
      </c>
      <c r="G18" s="6">
        <f>'[9]2011. 4월'!F37</f>
        <v>29.7</v>
      </c>
      <c r="H18" s="6">
        <f>'[9]2011. 4월'!G37</f>
        <v>3.3119999999999998</v>
      </c>
      <c r="I18" s="4">
        <f>'[9]2011. 4월'!H37</f>
        <v>7000</v>
      </c>
      <c r="J18" s="4">
        <f>'[9]2011. 4월'!I37</f>
        <v>38</v>
      </c>
      <c r="K18" s="5">
        <f>'[9]2011. 4월'!J37</f>
        <v>3.2</v>
      </c>
      <c r="L18" s="5">
        <f>'[9]2011. 4월'!K37</f>
        <v>5.8</v>
      </c>
      <c r="M18" s="5">
        <f>'[9]2011. 4월'!L37</f>
        <v>3.2</v>
      </c>
      <c r="N18" s="6">
        <f>'[9]2011. 4월'!M37</f>
        <v>7.968</v>
      </c>
      <c r="O18" s="6">
        <f>'[9]2011. 4월'!N37</f>
        <v>0.72799999999999998</v>
      </c>
      <c r="P18" s="7" t="s">
        <v>61</v>
      </c>
    </row>
    <row r="19" spans="1:16" ht="18.75" customHeight="1">
      <c r="A19" s="22"/>
      <c r="B19" s="1" t="s">
        <v>15</v>
      </c>
      <c r="C19" s="4">
        <f>'[9]2011. 4월'!B36</f>
        <v>30</v>
      </c>
      <c r="D19" s="5">
        <f>'[9]2011. 4월'!C36</f>
        <v>61.8</v>
      </c>
      <c r="E19" s="5">
        <f>'[9]2011. 4월'!D36</f>
        <v>50.5</v>
      </c>
      <c r="F19" s="5">
        <f>'[9]2011. 4월'!E36</f>
        <v>52</v>
      </c>
      <c r="G19" s="6">
        <f>'[9]2011. 4월'!F36</f>
        <v>22.62</v>
      </c>
      <c r="H19" s="6">
        <f>'[9]2011. 4월'!G36</f>
        <v>2.7839999999999998</v>
      </c>
      <c r="I19" s="4">
        <f>'[9]2011. 4월'!H36</f>
        <v>5300</v>
      </c>
      <c r="J19" s="4">
        <f>'[9]2011. 4월'!I36</f>
        <v>30</v>
      </c>
      <c r="K19" s="5">
        <f>'[9]2011. 4월'!J36</f>
        <v>1.9</v>
      </c>
      <c r="L19" s="5">
        <f>'[9]2011. 4월'!K36</f>
        <v>3.3</v>
      </c>
      <c r="M19" s="5">
        <f>'[9]2011. 4월'!L36</f>
        <v>1.2</v>
      </c>
      <c r="N19" s="6">
        <f>'[9]2011. 4월'!M36</f>
        <v>3.4319999999999999</v>
      </c>
      <c r="O19" s="6">
        <f>'[9]2011. 4월'!N36</f>
        <v>0.42199999999999999</v>
      </c>
      <c r="P19" s="7" t="s">
        <v>61</v>
      </c>
    </row>
    <row r="20" spans="1:16" ht="18.75" customHeight="1">
      <c r="A20" s="22" t="s">
        <v>20</v>
      </c>
      <c r="B20" s="1" t="s">
        <v>13</v>
      </c>
      <c r="C20" s="4">
        <f>'[9]2011. 5월'!B38</f>
        <v>33.75</v>
      </c>
      <c r="D20" s="5">
        <f>'[9]2011. 5월'!C38</f>
        <v>88.950000000000017</v>
      </c>
      <c r="E20" s="5">
        <f>'[9]2011. 5월'!D38</f>
        <v>73</v>
      </c>
      <c r="F20" s="5">
        <f>'[9]2011. 5월'!E38</f>
        <v>75.674999999999997</v>
      </c>
      <c r="G20" s="6">
        <f>'[9]2011. 5월'!F38</f>
        <v>28.704999999999998</v>
      </c>
      <c r="H20" s="6">
        <f>'[9]2011. 5월'!G38</f>
        <v>3.5219999999999998</v>
      </c>
      <c r="I20" s="4">
        <f>'[9]2011. 5월'!H38</f>
        <v>9000</v>
      </c>
      <c r="J20" s="4">
        <f>'[9]2011. 5월'!I38</f>
        <v>33.75</v>
      </c>
      <c r="K20" s="5">
        <f>'[9]2011. 5월'!J38</f>
        <v>2.25</v>
      </c>
      <c r="L20" s="5">
        <f>'[9]2011. 5월'!K38</f>
        <v>4.125</v>
      </c>
      <c r="M20" s="5">
        <f>'[9]2011. 5월'!L38</f>
        <v>1.3</v>
      </c>
      <c r="N20" s="6">
        <f>'[9]2011. 5월'!M38</f>
        <v>4.125</v>
      </c>
      <c r="O20" s="6">
        <f>'[9]2011. 5월'!N38</f>
        <v>0.44</v>
      </c>
      <c r="P20" s="7" t="s">
        <v>61</v>
      </c>
    </row>
    <row r="21" spans="1:16" ht="18.75" customHeight="1">
      <c r="A21" s="22"/>
      <c r="B21" s="1" t="s">
        <v>14</v>
      </c>
      <c r="C21" s="4">
        <f>'[9]2011. 5월'!B37</f>
        <v>37</v>
      </c>
      <c r="D21" s="5">
        <f>'[9]2011. 5월'!C37</f>
        <v>101.1</v>
      </c>
      <c r="E21" s="5">
        <f>'[9]2011. 5월'!D37</f>
        <v>81.099999999999994</v>
      </c>
      <c r="F21" s="5">
        <f>'[9]2011. 5월'!E37</f>
        <v>83</v>
      </c>
      <c r="G21" s="6">
        <f>'[9]2011. 5월'!F37</f>
        <v>34.479999999999997</v>
      </c>
      <c r="H21" s="6">
        <f>'[9]2011. 5월'!G37</f>
        <v>4.5839999999999996</v>
      </c>
      <c r="I21" s="4">
        <f>'[9]2011. 5월'!H37</f>
        <v>10000</v>
      </c>
      <c r="J21" s="4">
        <f>'[9]2011. 5월'!I37</f>
        <v>37</v>
      </c>
      <c r="K21" s="5">
        <f>'[9]2011. 5월'!J37</f>
        <v>2.9</v>
      </c>
      <c r="L21" s="5">
        <f>'[9]2011. 5월'!K37</f>
        <v>4.9000000000000004</v>
      </c>
      <c r="M21" s="5">
        <f>'[9]2011. 5월'!L37</f>
        <v>2</v>
      </c>
      <c r="N21" s="6">
        <f>'[9]2011. 5월'!M37</f>
        <v>4.992</v>
      </c>
      <c r="O21" s="6">
        <f>'[9]2011. 5월'!N37</f>
        <v>0.48</v>
      </c>
      <c r="P21" s="7" t="s">
        <v>61</v>
      </c>
    </row>
    <row r="22" spans="1:16" ht="18.75" customHeight="1">
      <c r="A22" s="22"/>
      <c r="B22" s="1" t="s">
        <v>15</v>
      </c>
      <c r="C22" s="4">
        <f>'[9]2011. 5월'!B36</f>
        <v>30</v>
      </c>
      <c r="D22" s="5">
        <f>'[9]2011. 5월'!C36</f>
        <v>79.2</v>
      </c>
      <c r="E22" s="5">
        <f>'[9]2011. 5월'!D36</f>
        <v>66.3</v>
      </c>
      <c r="F22" s="5">
        <f>'[9]2011. 5월'!E36</f>
        <v>66.7</v>
      </c>
      <c r="G22" s="6">
        <f>'[9]2011. 5월'!F36</f>
        <v>24.96</v>
      </c>
      <c r="H22" s="6">
        <f>'[9]2011. 5월'!G36</f>
        <v>2.952</v>
      </c>
      <c r="I22" s="4">
        <f>'[9]2011. 5월'!H36</f>
        <v>8300</v>
      </c>
      <c r="J22" s="4">
        <f>'[9]2011. 5월'!I36</f>
        <v>30</v>
      </c>
      <c r="K22" s="5">
        <f>'[9]2011. 5월'!J36</f>
        <v>1.8</v>
      </c>
      <c r="L22" s="5">
        <f>'[9]2011. 5월'!K36</f>
        <v>3.6</v>
      </c>
      <c r="M22" s="5">
        <f>'[9]2011. 5월'!L36</f>
        <v>0.8</v>
      </c>
      <c r="N22" s="6">
        <f>'[9]2011. 5월'!M36</f>
        <v>3.504</v>
      </c>
      <c r="O22" s="6">
        <f>'[9]2011. 5월'!N36</f>
        <v>0.4</v>
      </c>
      <c r="P22" s="7" t="s">
        <v>61</v>
      </c>
    </row>
    <row r="23" spans="1:16" ht="18.75" customHeight="1">
      <c r="A23" s="22" t="s">
        <v>21</v>
      </c>
      <c r="B23" s="1" t="s">
        <v>13</v>
      </c>
      <c r="C23" s="4">
        <f>'[9]2011. 6월'!B38</f>
        <v>41.2</v>
      </c>
      <c r="D23" s="5">
        <f>'[9]2011. 6월'!C38</f>
        <v>110.4</v>
      </c>
      <c r="E23" s="5">
        <f>'[9]2011. 6월'!D38</f>
        <v>91.8</v>
      </c>
      <c r="F23" s="5">
        <f>'[9]2011. 6월'!E38</f>
        <v>72.400000000000006</v>
      </c>
      <c r="G23" s="6">
        <f>'[9]2011. 6월'!F38</f>
        <v>25.483200000000004</v>
      </c>
      <c r="H23" s="6">
        <f>'[9]2011. 6월'!G38</f>
        <v>3.1488</v>
      </c>
      <c r="I23" s="4">
        <f>'[9]2011. 6월'!H38</f>
        <v>10000</v>
      </c>
      <c r="J23" s="4">
        <f>'[9]2011. 6월'!I38</f>
        <v>41.2</v>
      </c>
      <c r="K23" s="5">
        <f>'[9]2011. 6월'!J38</f>
        <v>3.4200000000000004</v>
      </c>
      <c r="L23" s="5">
        <f>'[9]2011. 6월'!K38</f>
        <v>5.3600000000000012</v>
      </c>
      <c r="M23" s="5">
        <f>'[9]2011. 6월'!L38</f>
        <v>5.5600000000000005</v>
      </c>
      <c r="N23" s="6">
        <f>'[9]2011. 6월'!M38</f>
        <v>9.0779999999999994</v>
      </c>
      <c r="O23" s="6">
        <f>'[9]2011. 6월'!N38</f>
        <v>0.66960000000000008</v>
      </c>
      <c r="P23" s="7" t="s">
        <v>61</v>
      </c>
    </row>
    <row r="24" spans="1:16" ht="18.75" customHeight="1">
      <c r="A24" s="22"/>
      <c r="B24" s="1" t="s">
        <v>14</v>
      </c>
      <c r="C24" s="4">
        <f>'[9]2011. 6월'!B37</f>
        <v>45</v>
      </c>
      <c r="D24" s="5">
        <f>'[9]2011. 6월'!C37</f>
        <v>129.30000000000001</v>
      </c>
      <c r="E24" s="5">
        <f>'[9]2011. 6월'!D37</f>
        <v>106.2</v>
      </c>
      <c r="F24" s="5">
        <f>'[9]2011. 6월'!E37</f>
        <v>81</v>
      </c>
      <c r="G24" s="6">
        <f>'[9]2011. 6월'!F37</f>
        <v>30.12</v>
      </c>
      <c r="H24" s="6">
        <f>'[9]2011. 6월'!G37</f>
        <v>3.8639999999999999</v>
      </c>
      <c r="I24" s="4">
        <f>'[9]2011. 6월'!H37</f>
        <v>11500</v>
      </c>
      <c r="J24" s="4">
        <f>'[9]2011. 6월'!I37</f>
        <v>45</v>
      </c>
      <c r="K24" s="5">
        <f>'[9]2011. 6월'!J37</f>
        <v>4.4000000000000004</v>
      </c>
      <c r="L24" s="5">
        <f>'[9]2011. 6월'!K37</f>
        <v>5.8</v>
      </c>
      <c r="M24" s="5">
        <f>'[9]2011. 6월'!L37</f>
        <v>7.6</v>
      </c>
      <c r="N24" s="6">
        <f>'[9]2011. 6월'!M37</f>
        <v>13.95</v>
      </c>
      <c r="O24" s="6">
        <f>'[9]2011. 6월'!N37</f>
        <v>0.73199999999999998</v>
      </c>
      <c r="P24" s="7" t="s">
        <v>61</v>
      </c>
    </row>
    <row r="25" spans="1:16" ht="18.75" customHeight="1">
      <c r="A25" s="22"/>
      <c r="B25" s="1" t="s">
        <v>15</v>
      </c>
      <c r="C25" s="4">
        <f>'[9]2011. 6월'!B36</f>
        <v>38</v>
      </c>
      <c r="D25" s="5">
        <f>'[9]2011. 6월'!C36</f>
        <v>82.8</v>
      </c>
      <c r="E25" s="5">
        <f>'[9]2011. 6월'!D36</f>
        <v>69</v>
      </c>
      <c r="F25" s="5">
        <f>'[9]2011. 6월'!E36</f>
        <v>59</v>
      </c>
      <c r="G25" s="6">
        <f>'[9]2011. 6월'!F36</f>
        <v>12.096</v>
      </c>
      <c r="H25" s="6">
        <f>'[9]2011. 6월'!G36</f>
        <v>2.2320000000000002</v>
      </c>
      <c r="I25" s="4">
        <f>'[9]2011. 6월'!H36</f>
        <v>6500</v>
      </c>
      <c r="J25" s="4">
        <f>'[9]2011. 6월'!I36</f>
        <v>38</v>
      </c>
      <c r="K25" s="5">
        <f>'[9]2011. 6월'!J36</f>
        <v>2.9</v>
      </c>
      <c r="L25" s="5">
        <f>'[9]2011. 6월'!K36</f>
        <v>5</v>
      </c>
      <c r="M25" s="5">
        <f>'[9]2011. 6월'!L36</f>
        <v>3.8</v>
      </c>
      <c r="N25" s="6">
        <f>'[9]2011. 6월'!M36</f>
        <v>6.1680000000000001</v>
      </c>
      <c r="O25" s="6">
        <f>'[9]2011. 6월'!N36</f>
        <v>0.6</v>
      </c>
      <c r="P25" s="7" t="s">
        <v>61</v>
      </c>
    </row>
    <row r="26" spans="1:16" ht="18.75" customHeight="1">
      <c r="A26" s="22" t="s">
        <v>22</v>
      </c>
      <c r="B26" s="1" t="s">
        <v>13</v>
      </c>
      <c r="C26" s="4">
        <f>'[9]2011. 7월'!B38</f>
        <v>39.25</v>
      </c>
      <c r="D26" s="5">
        <f>'[9]2011. 7월'!C38</f>
        <v>93.5</v>
      </c>
      <c r="E26" s="5">
        <f>'[9]2011. 7월'!D38</f>
        <v>77.100000000000009</v>
      </c>
      <c r="F26" s="5">
        <f>'[9]2011. 7월'!E38</f>
        <v>68</v>
      </c>
      <c r="G26" s="6">
        <f>'[9]2011. 7월'!F38</f>
        <v>21.054000000000002</v>
      </c>
      <c r="H26" s="6">
        <f>'[9]2011. 7월'!G38</f>
        <v>2.79</v>
      </c>
      <c r="I26" s="4">
        <f>'[9]2011. 7월'!H38</f>
        <v>9000</v>
      </c>
      <c r="J26" s="4">
        <f>'[9]2011. 7월'!I38</f>
        <v>39.25</v>
      </c>
      <c r="K26" s="5">
        <f>'[9]2011. 7월'!J38</f>
        <v>3.375</v>
      </c>
      <c r="L26" s="5">
        <f>'[9]2011. 7월'!K38</f>
        <v>5.6999999999999993</v>
      </c>
      <c r="M26" s="5">
        <f>'[9]2011. 7월'!L38</f>
        <v>4.2</v>
      </c>
      <c r="N26" s="6">
        <f>'[9]2011. 7월'!M38</f>
        <v>8.0220000000000002</v>
      </c>
      <c r="O26" s="6">
        <f>'[9]2011. 7월'!N38</f>
        <v>0.52925</v>
      </c>
      <c r="P26" s="7" t="s">
        <v>61</v>
      </c>
    </row>
    <row r="27" spans="1:16" ht="18.75" customHeight="1">
      <c r="A27" s="22"/>
      <c r="B27" s="1" t="s">
        <v>14</v>
      </c>
      <c r="C27" s="4">
        <f>'[9]2011. 7월'!B37</f>
        <v>43</v>
      </c>
      <c r="D27" s="5">
        <f>'[9]2011. 7월'!C37</f>
        <v>114.9</v>
      </c>
      <c r="E27" s="5">
        <f>'[9]2011. 7월'!D37</f>
        <v>94.8</v>
      </c>
      <c r="F27" s="5">
        <f>'[9]2011. 7월'!E37</f>
        <v>96</v>
      </c>
      <c r="G27" s="6">
        <f>'[9]2011. 7월'!F37</f>
        <v>33.6</v>
      </c>
      <c r="H27" s="6">
        <f>'[9]2011. 7월'!G37</f>
        <v>3.6720000000000002</v>
      </c>
      <c r="I27" s="4">
        <f>'[9]2011. 7월'!H37</f>
        <v>8500</v>
      </c>
      <c r="J27" s="4">
        <f>'[9]2011. 7월'!I37</f>
        <v>43</v>
      </c>
      <c r="K27" s="5">
        <f>'[9]2011. 7월'!J37</f>
        <v>3.7</v>
      </c>
      <c r="L27" s="5">
        <f>'[9]2011. 7월'!K37</f>
        <v>6.2</v>
      </c>
      <c r="M27" s="5">
        <f>'[9]2011. 7월'!L37</f>
        <v>5.2</v>
      </c>
      <c r="N27" s="6">
        <f>'[9]2011. 7월'!M37</f>
        <v>8.9280000000000008</v>
      </c>
      <c r="O27" s="6">
        <f>'[9]2011. 7월'!N37</f>
        <v>0.69599999999999995</v>
      </c>
      <c r="P27" s="7" t="s">
        <v>61</v>
      </c>
    </row>
    <row r="28" spans="1:16" ht="18.75" customHeight="1">
      <c r="A28" s="22"/>
      <c r="B28" s="1" t="s">
        <v>15</v>
      </c>
      <c r="C28" s="4">
        <f>'[9]2011. 7월'!B36</f>
        <v>34</v>
      </c>
      <c r="D28" s="5">
        <f>'[9]2011. 7월'!C36</f>
        <v>79.599999999999994</v>
      </c>
      <c r="E28" s="5">
        <f>'[9]2011. 7월'!D36</f>
        <v>65.2</v>
      </c>
      <c r="F28" s="5">
        <f>'[9]2011. 7월'!E36</f>
        <v>51</v>
      </c>
      <c r="G28" s="6">
        <f>'[9]2011. 7월'!F36</f>
        <v>14.28</v>
      </c>
      <c r="H28" s="6">
        <f>'[9]2011. 7월'!G36</f>
        <v>2.2080000000000002</v>
      </c>
      <c r="I28" s="4">
        <f>'[9]2011. 7월'!H36</f>
        <v>8500</v>
      </c>
      <c r="J28" s="4">
        <f>'[9]2011. 7월'!I36</f>
        <v>34</v>
      </c>
      <c r="K28" s="5">
        <f>'[9]2011. 7월'!J36</f>
        <v>3</v>
      </c>
      <c r="L28" s="5">
        <f>'[9]2011. 7월'!K36</f>
        <v>5.0999999999999996</v>
      </c>
      <c r="M28" s="5">
        <f>'[9]2011. 7월'!L36</f>
        <v>3.2</v>
      </c>
      <c r="N28" s="6">
        <f>'[9]2011. 7월'!M36</f>
        <v>7.5359999999999996</v>
      </c>
      <c r="O28" s="6">
        <f>'[9]2011. 7월'!N36</f>
        <v>0.442</v>
      </c>
      <c r="P28" s="7" t="s">
        <v>61</v>
      </c>
    </row>
    <row r="29" spans="1:16" ht="18.75" customHeight="1">
      <c r="A29" s="22" t="s">
        <v>23</v>
      </c>
      <c r="B29" s="1" t="s">
        <v>13</v>
      </c>
      <c r="C29" s="4">
        <f>'[9]2011. 8월'!B38</f>
        <v>37</v>
      </c>
      <c r="D29" s="5">
        <f>'[9]2011. 8월'!C38</f>
        <v>107.34</v>
      </c>
      <c r="E29" s="5">
        <f>'[9]2011. 8월'!D38</f>
        <v>89.38</v>
      </c>
      <c r="F29" s="5">
        <f>'[9]2011. 8월'!E38</f>
        <v>90.97999999999999</v>
      </c>
      <c r="G29" s="6">
        <f>'[9]2011. 8월'!F38</f>
        <v>30.356000000000002</v>
      </c>
      <c r="H29" s="6">
        <f>'[9]2011. 8월'!G38</f>
        <v>3.2960000000000003</v>
      </c>
      <c r="I29" s="4">
        <f>'[9]2011. 8월'!H38</f>
        <v>8000</v>
      </c>
      <c r="J29" s="4">
        <f>'[9]2011. 8월'!I38</f>
        <v>37</v>
      </c>
      <c r="K29" s="5">
        <f>'[9]2011. 8월'!J38</f>
        <v>3.8</v>
      </c>
      <c r="L29" s="5">
        <f>'[9]2011. 8월'!K38</f>
        <v>6.58</v>
      </c>
      <c r="M29" s="5">
        <f>'[9]2011. 8월'!L38</f>
        <v>4.5600000000000005</v>
      </c>
      <c r="N29" s="6">
        <f>'[9]2011. 8월'!M38</f>
        <v>8.3328000000000007</v>
      </c>
      <c r="O29" s="6">
        <f>'[9]2011. 8월'!N38</f>
        <v>0.62919999999999998</v>
      </c>
      <c r="P29" s="7" t="str">
        <f>'[9]2011. 8월'!O38</f>
        <v>&lt;30</v>
      </c>
    </row>
    <row r="30" spans="1:16" ht="18.75" customHeight="1">
      <c r="A30" s="22"/>
      <c r="B30" s="1" t="s">
        <v>14</v>
      </c>
      <c r="C30" s="4">
        <f>'[9]2011. 8월'!B37</f>
        <v>40</v>
      </c>
      <c r="D30" s="5">
        <f>'[9]2011. 8월'!C37</f>
        <v>113.4</v>
      </c>
      <c r="E30" s="5">
        <f>'[9]2011. 8월'!D37</f>
        <v>93.8</v>
      </c>
      <c r="F30" s="5">
        <f>'[9]2011. 8월'!E37</f>
        <v>107</v>
      </c>
      <c r="G30" s="6">
        <f>'[9]2011. 8월'!F37</f>
        <v>32.520000000000003</v>
      </c>
      <c r="H30" s="6">
        <f>'[9]2011. 8월'!G37</f>
        <v>3.6</v>
      </c>
      <c r="I30" s="4">
        <f>'[9]2011. 8월'!H37</f>
        <v>8500</v>
      </c>
      <c r="J30" s="4">
        <f>'[9]2011. 8월'!I37</f>
        <v>40</v>
      </c>
      <c r="K30" s="5">
        <f>'[9]2011. 8월'!J37</f>
        <v>4.0999999999999996</v>
      </c>
      <c r="L30" s="5">
        <f>'[9]2011. 8월'!K37</f>
        <v>7</v>
      </c>
      <c r="M30" s="5">
        <f>'[9]2011. 8월'!L37</f>
        <v>5.2</v>
      </c>
      <c r="N30" s="6">
        <f>'[9]2011. 8월'!M37</f>
        <v>8.76</v>
      </c>
      <c r="O30" s="6">
        <f>'[9]2011. 8월'!N37</f>
        <v>0.68799999999999994</v>
      </c>
      <c r="P30" s="7" t="str">
        <f>'[9]2011. 8월'!O37</f>
        <v>&lt;30</v>
      </c>
    </row>
    <row r="31" spans="1:16" ht="18.75" customHeight="1">
      <c r="A31" s="22"/>
      <c r="B31" s="1" t="s">
        <v>15</v>
      </c>
      <c r="C31" s="4">
        <f>'[9]2011. 8월'!B36</f>
        <v>33</v>
      </c>
      <c r="D31" s="5">
        <f>'[9]2011. 8월'!C36</f>
        <v>96.6</v>
      </c>
      <c r="E31" s="5">
        <f>'[9]2011. 8월'!D36</f>
        <v>80.400000000000006</v>
      </c>
      <c r="F31" s="5">
        <f>'[9]2011. 8월'!E36</f>
        <v>76.900000000000006</v>
      </c>
      <c r="G31" s="6">
        <f>'[9]2011. 8월'!F36</f>
        <v>27.54</v>
      </c>
      <c r="H31" s="6">
        <f>'[9]2011. 8월'!G36</f>
        <v>2.88</v>
      </c>
      <c r="I31" s="4">
        <f>'[9]2011. 8월'!H36</f>
        <v>8000</v>
      </c>
      <c r="J31" s="4">
        <f>'[9]2011. 8월'!I36</f>
        <v>33</v>
      </c>
      <c r="K31" s="5">
        <f>'[9]2011. 8월'!J36</f>
        <v>3.6</v>
      </c>
      <c r="L31" s="5">
        <f>'[9]2011. 8월'!K36</f>
        <v>6.3</v>
      </c>
      <c r="M31" s="5">
        <f>'[9]2011. 8월'!L36</f>
        <v>4</v>
      </c>
      <c r="N31" s="6">
        <f>'[9]2011. 8월'!M36</f>
        <v>7.92</v>
      </c>
      <c r="O31" s="6">
        <f>'[9]2011. 8월'!N36</f>
        <v>0.56399999999999995</v>
      </c>
      <c r="P31" s="7" t="str">
        <f>'[9]2011. 8월'!O36</f>
        <v>&lt;30</v>
      </c>
    </row>
    <row r="32" spans="1:16" ht="18.75" customHeight="1">
      <c r="A32" s="22" t="s">
        <v>24</v>
      </c>
      <c r="B32" s="1" t="s">
        <v>13</v>
      </c>
      <c r="C32" s="4">
        <f>'[9]2011. 9월'!B37</f>
        <v>35.75</v>
      </c>
      <c r="D32" s="5">
        <f>'[9]2011. 9월'!C37</f>
        <v>98.399999999999991</v>
      </c>
      <c r="E32" s="5">
        <f>'[9]2011. 9월'!D37</f>
        <v>81.95</v>
      </c>
      <c r="F32" s="5">
        <f>'[9]2011. 9월'!E37</f>
        <v>85.75</v>
      </c>
      <c r="G32" s="6">
        <f>'[9]2011. 9월'!F37</f>
        <v>31.77</v>
      </c>
      <c r="H32" s="6">
        <f>'[9]2011. 9월'!G37</f>
        <v>3.2560000000000002</v>
      </c>
      <c r="I32" s="4">
        <f>'[9]2011. 9월'!H37</f>
        <v>7000</v>
      </c>
      <c r="J32" s="4">
        <f>'[9]2011. 9월'!I37</f>
        <v>35.75</v>
      </c>
      <c r="K32" s="5">
        <f>'[9]2011. 9월'!J37</f>
        <v>3.875</v>
      </c>
      <c r="L32" s="5">
        <f>'[9]2011. 9월'!K37</f>
        <v>6.65</v>
      </c>
      <c r="M32" s="5">
        <f>'[9]2011. 9월'!L37</f>
        <v>4.5</v>
      </c>
      <c r="N32" s="6">
        <f>'[9]2011. 9월'!M37</f>
        <v>8.16</v>
      </c>
      <c r="O32" s="6">
        <f>'[9]2011. 9월'!N37</f>
        <v>0.81725000000000003</v>
      </c>
      <c r="P32" s="7" t="str">
        <f>'[9]2011. 9월'!O37</f>
        <v>&lt;30</v>
      </c>
    </row>
    <row r="33" spans="1:16" ht="18.75" customHeight="1">
      <c r="A33" s="22"/>
      <c r="B33" s="1" t="s">
        <v>14</v>
      </c>
      <c r="C33" s="4">
        <f>'[9]2011. 9월'!B36</f>
        <v>41</v>
      </c>
      <c r="D33" s="5">
        <f>'[9]2011. 9월'!C36</f>
        <v>110.7</v>
      </c>
      <c r="E33" s="5">
        <f>'[9]2011. 9월'!D36</f>
        <v>91.8</v>
      </c>
      <c r="F33" s="5">
        <f>'[9]2011. 9월'!E36</f>
        <v>92</v>
      </c>
      <c r="G33" s="6">
        <f>'[9]2011. 9월'!F36</f>
        <v>34.44</v>
      </c>
      <c r="H33" s="6">
        <f>'[9]2011. 9월'!G36</f>
        <v>3.7120000000000002</v>
      </c>
      <c r="I33" s="4">
        <f>'[9]2011. 9월'!H36</f>
        <v>7000</v>
      </c>
      <c r="J33" s="4">
        <f>'[9]2011. 9월'!I36</f>
        <v>41</v>
      </c>
      <c r="K33" s="5">
        <f>'[9]2011. 9월'!J36</f>
        <v>4.3</v>
      </c>
      <c r="L33" s="5">
        <f>'[9]2011. 9월'!K36</f>
        <v>7.3</v>
      </c>
      <c r="M33" s="5">
        <f>'[9]2011. 9월'!L36</f>
        <v>5.2</v>
      </c>
      <c r="N33" s="6">
        <f>'[9]2011. 9월'!M36</f>
        <v>8.7119999999999997</v>
      </c>
      <c r="O33" s="6">
        <f>'[9]2011. 9월'!N36</f>
        <v>0.84499999999999997</v>
      </c>
      <c r="P33" s="7" t="str">
        <f>'[9]2011. 9월'!O36</f>
        <v>&lt;30</v>
      </c>
    </row>
    <row r="34" spans="1:16" ht="18.75" customHeight="1">
      <c r="A34" s="22"/>
      <c r="B34" s="1" t="s">
        <v>15</v>
      </c>
      <c r="C34" s="4">
        <f>'[9]2011. 9월'!B35</f>
        <v>32</v>
      </c>
      <c r="D34" s="5">
        <f>'[9]2011. 9월'!C35</f>
        <v>86.1</v>
      </c>
      <c r="E34" s="5">
        <f>'[9]2011. 9월'!D35</f>
        <v>71.2</v>
      </c>
      <c r="F34" s="5">
        <f>'[9]2011. 9월'!E35</f>
        <v>81.3</v>
      </c>
      <c r="G34" s="6">
        <f>'[9]2011. 9월'!F35</f>
        <v>29.76</v>
      </c>
      <c r="H34" s="6">
        <f>'[9]2011. 9월'!G35</f>
        <v>3</v>
      </c>
      <c r="I34" s="4">
        <f>'[9]2011. 9월'!H35</f>
        <v>6000</v>
      </c>
      <c r="J34" s="4">
        <f>'[9]2011. 9월'!I35</f>
        <v>32</v>
      </c>
      <c r="K34" s="5">
        <f>'[9]2011. 9월'!J35</f>
        <v>3.6</v>
      </c>
      <c r="L34" s="5">
        <f>'[9]2011. 9월'!K35</f>
        <v>6.3</v>
      </c>
      <c r="M34" s="5">
        <f>'[9]2011. 9월'!L35</f>
        <v>3.8</v>
      </c>
      <c r="N34" s="6">
        <f>'[9]2011. 9월'!M35</f>
        <v>7.7279999999999998</v>
      </c>
      <c r="O34" s="6">
        <f>'[9]2011. 9월'!N35</f>
        <v>0.8</v>
      </c>
      <c r="P34" s="7" t="str">
        <f>'[9]2011. 9월'!O35</f>
        <v>&lt;30</v>
      </c>
    </row>
    <row r="35" spans="1:16" ht="18.75" customHeight="1">
      <c r="A35" s="22" t="s">
        <v>25</v>
      </c>
      <c r="B35" s="1" t="s">
        <v>13</v>
      </c>
      <c r="C35" s="4">
        <f>'[9]2011. 10월'!B38</f>
        <v>28.25</v>
      </c>
      <c r="D35" s="5">
        <f>'[9]2011. 10월'!C38</f>
        <v>100.8</v>
      </c>
      <c r="E35" s="5">
        <f>'[9]2011. 10월'!D38</f>
        <v>83.35</v>
      </c>
      <c r="F35" s="5">
        <f>'[9]2011. 10월'!E38</f>
        <v>85.95</v>
      </c>
      <c r="G35" s="6">
        <f>'[9]2011. 10월'!F38</f>
        <v>29.661999999999999</v>
      </c>
      <c r="H35" s="6">
        <f>'[9]2011. 10월'!G38</f>
        <v>3.6120000000000001</v>
      </c>
      <c r="I35" s="4">
        <f>'[9]2011. 10월'!H38</f>
        <v>5000</v>
      </c>
      <c r="J35" s="4">
        <f>'[9]2011. 10월'!I38</f>
        <v>28.25</v>
      </c>
      <c r="K35" s="5">
        <f>'[9]2011. 10월'!J38</f>
        <v>4.25</v>
      </c>
      <c r="L35" s="5">
        <f>'[9]2011. 10월'!K38</f>
        <v>7.0500000000000007</v>
      </c>
      <c r="M35" s="5">
        <f>'[9]2011. 10월'!L38</f>
        <v>4.5999999999999996</v>
      </c>
      <c r="N35" s="6">
        <f>'[9]2011. 10월'!M38</f>
        <v>9</v>
      </c>
      <c r="O35" s="6">
        <f>'[9]2011. 10월'!N38</f>
        <v>0.69400000000000006</v>
      </c>
      <c r="P35" s="7" t="str">
        <f>'[9]2011. 10월'!O38</f>
        <v>&lt;30</v>
      </c>
    </row>
    <row r="36" spans="1:16" ht="18.75" customHeight="1">
      <c r="A36" s="22"/>
      <c r="B36" s="1" t="s">
        <v>14</v>
      </c>
      <c r="C36" s="4">
        <f>'[9]2011. 10월'!B37</f>
        <v>30</v>
      </c>
      <c r="D36" s="5">
        <f>'[9]2011. 10월'!C37</f>
        <v>111.3</v>
      </c>
      <c r="E36" s="5">
        <f>'[9]2011. 10월'!D37</f>
        <v>91.2</v>
      </c>
      <c r="F36" s="5">
        <f>'[9]2011. 10월'!E37</f>
        <v>95</v>
      </c>
      <c r="G36" s="6">
        <f>'[9]2011. 10월'!F37</f>
        <v>32.46</v>
      </c>
      <c r="H36" s="6">
        <f>'[9]2011. 10월'!G37</f>
        <v>4.056</v>
      </c>
      <c r="I36" s="4">
        <f>'[9]2011. 10월'!H37</f>
        <v>6000</v>
      </c>
      <c r="J36" s="4">
        <f>'[9]2011. 10월'!I37</f>
        <v>30</v>
      </c>
      <c r="K36" s="5">
        <f>'[9]2011. 10월'!J37</f>
        <v>4.9000000000000004</v>
      </c>
      <c r="L36" s="5">
        <f>'[9]2011. 10월'!K37</f>
        <v>7.5</v>
      </c>
      <c r="M36" s="5">
        <f>'[9]2011. 10월'!L37</f>
        <v>5</v>
      </c>
      <c r="N36" s="6">
        <f>'[9]2011. 10월'!M37</f>
        <v>9.7680000000000007</v>
      </c>
      <c r="O36" s="6">
        <f>'[9]2011. 10월'!N37</f>
        <v>0.72799999999999998</v>
      </c>
      <c r="P36" s="7" t="str">
        <f>'[9]2011. 10월'!O37</f>
        <v>&lt;30</v>
      </c>
    </row>
    <row r="37" spans="1:16" ht="18.75" customHeight="1">
      <c r="A37" s="22"/>
      <c r="B37" s="1" t="s">
        <v>15</v>
      </c>
      <c r="C37" s="4">
        <f>'[9]2011. 10월'!B36</f>
        <v>26</v>
      </c>
      <c r="D37" s="5">
        <f>'[9]2011. 10월'!C36</f>
        <v>86.1</v>
      </c>
      <c r="E37" s="5">
        <f>'[9]2011. 10월'!D36</f>
        <v>71</v>
      </c>
      <c r="F37" s="5">
        <f>'[9]2011. 10월'!E36</f>
        <v>80</v>
      </c>
      <c r="G37" s="6">
        <f>'[9]2011. 10월'!F36</f>
        <v>25.488</v>
      </c>
      <c r="H37" s="6">
        <f>'[9]2011. 10월'!G36</f>
        <v>3.1920000000000002</v>
      </c>
      <c r="I37" s="4">
        <f>'[9]2011. 10월'!H36</f>
        <v>5000</v>
      </c>
      <c r="J37" s="4">
        <f>'[9]2011. 10월'!I36</f>
        <v>26</v>
      </c>
      <c r="K37" s="5">
        <f>'[9]2011. 10월'!J36</f>
        <v>3.7</v>
      </c>
      <c r="L37" s="5">
        <f>'[9]2011. 10월'!K36</f>
        <v>6.4</v>
      </c>
      <c r="M37" s="5">
        <f>'[9]2011. 10월'!L36</f>
        <v>4</v>
      </c>
      <c r="N37" s="6">
        <f>'[9]2011. 10월'!M36</f>
        <v>8.016</v>
      </c>
      <c r="O37" s="6">
        <f>'[9]2011. 10월'!N36</f>
        <v>0.63200000000000001</v>
      </c>
      <c r="P37" s="7" t="str">
        <f>'[9]2011. 10월'!O36</f>
        <v>&lt;30</v>
      </c>
    </row>
    <row r="38" spans="1:16" ht="18.75" customHeight="1">
      <c r="A38" s="22" t="s">
        <v>26</v>
      </c>
      <c r="B38" s="1" t="s">
        <v>13</v>
      </c>
      <c r="C38" s="4">
        <f>'[9]2011. 11월'!B38</f>
        <v>23.6</v>
      </c>
      <c r="D38" s="5">
        <f>'[9]2011. 11월'!C38</f>
        <v>101.73999999999998</v>
      </c>
      <c r="E38" s="5">
        <f>'[9]2011. 11월'!D38</f>
        <v>84.8</v>
      </c>
      <c r="F38" s="5">
        <f>'[9]2011. 11월'!E38</f>
        <v>92</v>
      </c>
      <c r="G38" s="6">
        <f>'[9]2011. 11월'!F38</f>
        <v>29.664000000000005</v>
      </c>
      <c r="H38" s="6">
        <f>'[9]2011. 11월'!G38</f>
        <v>3.3592</v>
      </c>
      <c r="I38" s="4">
        <f>'[9]2011. 11월'!H38</f>
        <v>6000</v>
      </c>
      <c r="J38" s="4">
        <f>'[9]2011. 11월'!I38</f>
        <v>23.6</v>
      </c>
      <c r="K38" s="5">
        <f>'[9]2011. 11월'!J38</f>
        <v>4.3000000000000007</v>
      </c>
      <c r="L38" s="5">
        <f>'[9]2011. 11월'!K38</f>
        <v>7.3599999999999994</v>
      </c>
      <c r="M38" s="5">
        <f>'[9]2011. 11월'!L38</f>
        <v>5.66</v>
      </c>
      <c r="N38" s="6">
        <f>'[9]2011. 11월'!M38</f>
        <v>9.3576000000000015</v>
      </c>
      <c r="O38" s="6">
        <f>'[9]2011. 11월'!N38</f>
        <v>0.4499999999999999</v>
      </c>
      <c r="P38" s="7" t="str">
        <f>'[9]2011. 11월'!O38</f>
        <v>&lt;30</v>
      </c>
    </row>
    <row r="39" spans="1:16" ht="18.75" customHeight="1">
      <c r="A39" s="22"/>
      <c r="B39" s="1" t="s">
        <v>14</v>
      </c>
      <c r="C39" s="4">
        <f>'[9]2011. 11월'!B37</f>
        <v>27</v>
      </c>
      <c r="D39" s="5">
        <f>'[9]2011. 11월'!C37</f>
        <v>112.2</v>
      </c>
      <c r="E39" s="5">
        <f>'[9]2011. 11월'!D37</f>
        <v>94</v>
      </c>
      <c r="F39" s="5">
        <f>'[9]2011. 11월'!E37</f>
        <v>104</v>
      </c>
      <c r="G39" s="6">
        <f>'[9]2011. 11월'!F37</f>
        <v>31.92</v>
      </c>
      <c r="H39" s="6">
        <f>'[9]2011. 11월'!G37</f>
        <v>3.98</v>
      </c>
      <c r="I39" s="4">
        <f>'[9]2011. 11월'!H37</f>
        <v>6500</v>
      </c>
      <c r="J39" s="4">
        <f>'[9]2011. 11월'!I37</f>
        <v>27</v>
      </c>
      <c r="K39" s="5">
        <f>'[9]2011. 11월'!J37</f>
        <v>4.5</v>
      </c>
      <c r="L39" s="5">
        <f>'[9]2011. 11월'!K37</f>
        <v>7.7</v>
      </c>
      <c r="M39" s="5">
        <f>'[9]2011. 11월'!L37</f>
        <v>6.1</v>
      </c>
      <c r="N39" s="6">
        <f>'[9]2011. 11월'!M37</f>
        <v>9.8160000000000007</v>
      </c>
      <c r="O39" s="6">
        <f>'[9]2011. 11월'!N37</f>
        <v>0.57599999999999996</v>
      </c>
      <c r="P39" s="7" t="str">
        <f>'[9]2011. 11월'!O37</f>
        <v>&lt;30</v>
      </c>
    </row>
    <row r="40" spans="1:16" ht="18.75" customHeight="1">
      <c r="A40" s="22"/>
      <c r="B40" s="1" t="s">
        <v>15</v>
      </c>
      <c r="C40" s="4">
        <f>'[9]2011. 11월'!B36</f>
        <v>20</v>
      </c>
      <c r="D40" s="5">
        <f>'[9]2011. 11월'!C36</f>
        <v>92.6</v>
      </c>
      <c r="E40" s="5">
        <f>'[9]2011. 11월'!D36</f>
        <v>77.2</v>
      </c>
      <c r="F40" s="5">
        <f>'[9]2011. 11월'!E36</f>
        <v>85</v>
      </c>
      <c r="G40" s="6">
        <f>'[9]2011. 11월'!F36</f>
        <v>28</v>
      </c>
      <c r="H40" s="6">
        <f>'[9]2011. 11월'!G36</f>
        <v>2.8319999999999999</v>
      </c>
      <c r="I40" s="4">
        <f>'[9]2011. 11월'!H36</f>
        <v>5000</v>
      </c>
      <c r="J40" s="4">
        <f>'[9]2011. 11월'!I36</f>
        <v>20</v>
      </c>
      <c r="K40" s="5">
        <f>'[9]2011. 11월'!J36</f>
        <v>4.0999999999999996</v>
      </c>
      <c r="L40" s="5">
        <f>'[9]2011. 11월'!K36</f>
        <v>7</v>
      </c>
      <c r="M40" s="5">
        <f>'[9]2011. 11월'!L36</f>
        <v>5.2</v>
      </c>
      <c r="N40" s="6">
        <f>'[9]2011. 11월'!M36</f>
        <v>8.2200000000000006</v>
      </c>
      <c r="O40" s="6">
        <f>'[9]2011. 11월'!N36</f>
        <v>0.32400000000000001</v>
      </c>
      <c r="P40" s="7" t="str">
        <f>'[9]2011. 11월'!O36</f>
        <v>&lt;30</v>
      </c>
    </row>
    <row r="41" spans="1:16" ht="18.75" customHeight="1">
      <c r="A41" s="22" t="s">
        <v>27</v>
      </c>
      <c r="B41" s="1" t="s">
        <v>13</v>
      </c>
      <c r="C41" s="4">
        <f>'[9]2011. 12월'!B38</f>
        <v>23.75</v>
      </c>
      <c r="D41" s="5">
        <f>'[9]2011. 12월'!C38</f>
        <v>100.69999999999999</v>
      </c>
      <c r="E41" s="5">
        <f>'[9]2011. 12월'!D38</f>
        <v>84.1</v>
      </c>
      <c r="F41" s="5">
        <f>'[9]2011. 12월'!E38</f>
        <v>94.699999999999989</v>
      </c>
      <c r="G41" s="6">
        <f>'[9]2011. 12월'!F38</f>
        <v>28.805</v>
      </c>
      <c r="H41" s="6">
        <f>'[9]2011. 12월'!G38</f>
        <v>3.052</v>
      </c>
      <c r="I41" s="4">
        <f>'[9]2011. 12월'!H38</f>
        <v>7000</v>
      </c>
      <c r="J41" s="4">
        <f>'[9]2011. 12월'!I38</f>
        <v>23.75</v>
      </c>
      <c r="K41" s="5">
        <f>'[9]2011. 12월'!J38</f>
        <v>4.3250000000000002</v>
      </c>
      <c r="L41" s="5">
        <f>'[9]2011. 12월'!K38</f>
        <v>7.4250000000000007</v>
      </c>
      <c r="M41" s="5">
        <f>'[9]2011. 12월'!L38</f>
        <v>6.25</v>
      </c>
      <c r="N41" s="6">
        <f>'[9]2011. 12월'!M38</f>
        <v>8.1359999999999992</v>
      </c>
      <c r="O41" s="6">
        <f>'[9]2011. 12월'!N38</f>
        <v>0.495</v>
      </c>
      <c r="P41" s="7" t="str">
        <f>'[9]2011. 12월'!O38</f>
        <v>&lt;30</v>
      </c>
    </row>
    <row r="42" spans="1:16" ht="18.75" customHeight="1">
      <c r="A42" s="22"/>
      <c r="B42" s="1" t="s">
        <v>14</v>
      </c>
      <c r="C42" s="4">
        <f>'[9]2011. 12월'!B37</f>
        <v>27</v>
      </c>
      <c r="D42" s="5">
        <f>'[9]2011. 12월'!C37</f>
        <v>116.4</v>
      </c>
      <c r="E42" s="5">
        <f>'[9]2011. 12월'!D37</f>
        <v>96.2</v>
      </c>
      <c r="F42" s="5">
        <f>'[9]2011. 12월'!E37</f>
        <v>104</v>
      </c>
      <c r="G42" s="6">
        <f>'[9]2011. 12월'!F37</f>
        <v>32</v>
      </c>
      <c r="H42" s="6">
        <f>'[9]2011. 12월'!G37</f>
        <v>3.48</v>
      </c>
      <c r="I42" s="4">
        <f>'[9]2011. 12월'!H37</f>
        <v>8000</v>
      </c>
      <c r="J42" s="4">
        <f>'[9]2011. 12월'!I37</f>
        <v>27</v>
      </c>
      <c r="K42" s="5">
        <f>'[9]2011. 12월'!J37</f>
        <v>4.5</v>
      </c>
      <c r="L42" s="5">
        <f>'[9]2011. 12월'!K37</f>
        <v>7.7</v>
      </c>
      <c r="M42" s="5">
        <f>'[9]2011. 12월'!L37</f>
        <v>7</v>
      </c>
      <c r="N42" s="6">
        <f>'[9]2011. 12월'!M37</f>
        <v>8.4960000000000004</v>
      </c>
      <c r="O42" s="6">
        <f>'[9]2011. 12월'!N37</f>
        <v>0.56399999999999995</v>
      </c>
      <c r="P42" s="7" t="str">
        <f>'[9]2011. 12월'!O37</f>
        <v>&lt;30</v>
      </c>
    </row>
    <row r="43" spans="1:16" ht="18.75" customHeight="1" thickBot="1">
      <c r="A43" s="23"/>
      <c r="B43" s="8" t="s">
        <v>15</v>
      </c>
      <c r="C43" s="9">
        <f>'[9]2011. 12월'!B36</f>
        <v>21</v>
      </c>
      <c r="D43" s="10">
        <f>'[9]2011. 12월'!C36</f>
        <v>88.6</v>
      </c>
      <c r="E43" s="10">
        <f>'[9]2011. 12월'!D36</f>
        <v>73.8</v>
      </c>
      <c r="F43" s="10">
        <f>'[9]2011. 12월'!E36</f>
        <v>83</v>
      </c>
      <c r="G43" s="11">
        <f>'[9]2011. 12월'!F36</f>
        <v>25.44</v>
      </c>
      <c r="H43" s="11">
        <f>'[9]2011. 12월'!G36</f>
        <v>2.7519999999999998</v>
      </c>
      <c r="I43" s="9">
        <f>'[9]2011. 12월'!H36</f>
        <v>7000</v>
      </c>
      <c r="J43" s="9">
        <f>'[9]2011. 12월'!I36</f>
        <v>21</v>
      </c>
      <c r="K43" s="10">
        <f>'[9]2011. 12월'!J36</f>
        <v>4.2</v>
      </c>
      <c r="L43" s="10">
        <f>'[9]2011. 12월'!K36</f>
        <v>7.2</v>
      </c>
      <c r="M43" s="10">
        <f>'[9]2011. 12월'!L36</f>
        <v>5.4</v>
      </c>
      <c r="N43" s="11">
        <f>'[9]2011. 12월'!M36</f>
        <v>7.944</v>
      </c>
      <c r="O43" s="11">
        <f>'[9]2011. 12월'!N36</f>
        <v>0.442</v>
      </c>
      <c r="P43" s="12" t="str">
        <f>'[9]2011. 12월'!O36</f>
        <v>&lt;30</v>
      </c>
    </row>
  </sheetData>
  <mergeCells count="21">
    <mergeCell ref="A1:J1"/>
    <mergeCell ref="A2:D2"/>
    <mergeCell ref="A3:A4"/>
    <mergeCell ref="B3:B4"/>
    <mergeCell ref="C3:C4"/>
    <mergeCell ref="D3:I3"/>
    <mergeCell ref="J3:J4"/>
    <mergeCell ref="A38:A40"/>
    <mergeCell ref="A41:A43"/>
    <mergeCell ref="A20:A22"/>
    <mergeCell ref="A23:A25"/>
    <mergeCell ref="A26:A28"/>
    <mergeCell ref="A29:A31"/>
    <mergeCell ref="A32:A34"/>
    <mergeCell ref="A35:A37"/>
    <mergeCell ref="A14:A16"/>
    <mergeCell ref="A17:A19"/>
    <mergeCell ref="K3:P3"/>
    <mergeCell ref="A5:A7"/>
    <mergeCell ref="A8:A10"/>
    <mergeCell ref="A11:A13"/>
  </mergeCells>
  <phoneticPr fontId="2" type="noConversion"/>
  <pageMargins left="0.3" right="0.27559055118110237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25</vt:i4>
      </vt:variant>
      <vt:variant>
        <vt:lpstr>이름이 지정된 범위</vt:lpstr>
      </vt:variant>
      <vt:variant>
        <vt:i4>23</vt:i4>
      </vt:variant>
    </vt:vector>
  </HeadingPairs>
  <TitlesOfParts>
    <vt:vector size="48" baseType="lpstr">
      <vt:lpstr>Sheet1</vt:lpstr>
      <vt:lpstr>인제처리장</vt:lpstr>
      <vt:lpstr>기린처리장</vt:lpstr>
      <vt:lpstr>용대처리장</vt:lpstr>
      <vt:lpstr>용대마을하수</vt:lpstr>
      <vt:lpstr>신남</vt:lpstr>
      <vt:lpstr>서화</vt:lpstr>
      <vt:lpstr>상남</vt:lpstr>
      <vt:lpstr>어론(절골)</vt:lpstr>
      <vt:lpstr>서리(양지말)</vt:lpstr>
      <vt:lpstr>고사리(텃말)</vt:lpstr>
      <vt:lpstr>월학(송학동)</vt:lpstr>
      <vt:lpstr>한계2리</vt:lpstr>
      <vt:lpstr>방동(도채동)</vt:lpstr>
      <vt:lpstr>한계(민박촌)</vt:lpstr>
      <vt:lpstr>군량밭</vt:lpstr>
      <vt:lpstr>월학(구미동)</vt:lpstr>
      <vt:lpstr>귀둔(양지말)</vt:lpstr>
      <vt:lpstr>귀둔(평동)</vt:lpstr>
      <vt:lpstr>신월리(안골)</vt:lpstr>
      <vt:lpstr>용대(구만동)</vt:lpstr>
      <vt:lpstr>관대리</vt:lpstr>
      <vt:lpstr>월학(사현동)</vt:lpstr>
      <vt:lpstr>가리산리</vt:lpstr>
      <vt:lpstr>덕산</vt:lpstr>
      <vt:lpstr>가리산리!Print_Area</vt:lpstr>
      <vt:lpstr>'고사리(텃말)'!Print_Area</vt:lpstr>
      <vt:lpstr>관대리!Print_Area</vt:lpstr>
      <vt:lpstr>군량밭!Print_Area</vt:lpstr>
      <vt:lpstr>'귀둔(양지말)'!Print_Area</vt:lpstr>
      <vt:lpstr>'귀둔(평동)'!Print_Area</vt:lpstr>
      <vt:lpstr>기린처리장!Print_Area</vt:lpstr>
      <vt:lpstr>덕산!Print_Area</vt:lpstr>
      <vt:lpstr>'방동(도채동)'!Print_Area</vt:lpstr>
      <vt:lpstr>상남!Print_Area</vt:lpstr>
      <vt:lpstr>'서리(양지말)'!Print_Area</vt:lpstr>
      <vt:lpstr>서화!Print_Area</vt:lpstr>
      <vt:lpstr>신남!Print_Area</vt:lpstr>
      <vt:lpstr>'신월리(안골)'!Print_Area</vt:lpstr>
      <vt:lpstr>'어론(절골)'!Print_Area</vt:lpstr>
      <vt:lpstr>'용대(구만동)'!Print_Area</vt:lpstr>
      <vt:lpstr>용대마을하수!Print_Area</vt:lpstr>
      <vt:lpstr>'월학(구미동)'!Print_Area</vt:lpstr>
      <vt:lpstr>'월학(사현동)'!Print_Area</vt:lpstr>
      <vt:lpstr>'월학(송학동)'!Print_Area</vt:lpstr>
      <vt:lpstr>인제처리장!Print_Area</vt:lpstr>
      <vt:lpstr>'한계(민박촌)'!Print_Area</vt:lpstr>
      <vt:lpstr>한계2리!Print_Area</vt:lpstr>
    </vt:vector>
  </TitlesOfParts>
  <Company>NEX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Digital NEX</dc:creator>
  <cp:lastModifiedBy>snoopy</cp:lastModifiedBy>
  <cp:lastPrinted>2012-09-18T11:40:50Z</cp:lastPrinted>
  <dcterms:created xsi:type="dcterms:W3CDTF">2012-02-03T08:27:14Z</dcterms:created>
  <dcterms:modified xsi:type="dcterms:W3CDTF">2012-09-18T11:40:55Z</dcterms:modified>
</cp:coreProperties>
</file>